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70" windowWidth="20655" windowHeight="9405"/>
  </bookViews>
  <sheets>
    <sheet name="finančná analýza" sheetId="6" r:id="rId1"/>
  </sheets>
  <definedNames>
    <definedName name="_xlnm.Print_Area" localSheetId="0">'finančná analýza'!$A$1:$Z$87</definedName>
  </definedNames>
  <calcPr calcId="125725"/>
</workbook>
</file>

<file path=xl/calcChain.xml><?xml version="1.0" encoding="utf-8"?>
<calcChain xmlns="http://schemas.openxmlformats.org/spreadsheetml/2006/main">
  <c r="W63" i="6"/>
  <c r="K35"/>
  <c r="L35"/>
  <c r="M35"/>
  <c r="N35"/>
  <c r="O35"/>
  <c r="P35"/>
  <c r="Q35"/>
  <c r="R35"/>
  <c r="S35"/>
  <c r="T35"/>
  <c r="U35"/>
  <c r="V35"/>
  <c r="W35"/>
  <c r="X35"/>
  <c r="Y35"/>
  <c r="K58"/>
  <c r="L58" s="1"/>
  <c r="M58" s="1"/>
  <c r="N58" s="1"/>
  <c r="O58" s="1"/>
  <c r="P58" s="1"/>
  <c r="Q58" s="1"/>
  <c r="R58" s="1"/>
  <c r="S58" s="1"/>
  <c r="T58" s="1"/>
  <c r="U58" s="1"/>
  <c r="V58" s="1"/>
  <c r="W58" s="1"/>
  <c r="X58" s="1"/>
  <c r="Y58" s="1"/>
  <c r="C68"/>
  <c r="C51"/>
  <c r="C46"/>
  <c r="C65"/>
  <c r="C63"/>
  <c r="C55"/>
  <c r="Z16"/>
  <c r="Z20"/>
  <c r="K65"/>
  <c r="L65"/>
  <c r="M65"/>
  <c r="N65"/>
  <c r="O65"/>
  <c r="P65"/>
  <c r="Q65"/>
  <c r="R65"/>
  <c r="S65"/>
  <c r="T65"/>
  <c r="U65"/>
  <c r="V65"/>
  <c r="W65"/>
  <c r="X65"/>
  <c r="Y65"/>
  <c r="K68"/>
  <c r="L68"/>
  <c r="M68"/>
  <c r="N68"/>
  <c r="O68"/>
  <c r="P68"/>
  <c r="Q68"/>
  <c r="R68"/>
  <c r="S68"/>
  <c r="T68"/>
  <c r="U68"/>
  <c r="V68"/>
  <c r="W68"/>
  <c r="X68"/>
  <c r="Y68"/>
  <c r="K60"/>
  <c r="L60"/>
  <c r="M60"/>
  <c r="N60"/>
  <c r="O60"/>
  <c r="P60"/>
  <c r="Q60"/>
  <c r="R60"/>
  <c r="S60"/>
  <c r="T60"/>
  <c r="U60"/>
  <c r="V60"/>
  <c r="W60"/>
  <c r="X60"/>
  <c r="Y60"/>
  <c r="K61"/>
  <c r="K69" s="1"/>
  <c r="L61"/>
  <c r="M61"/>
  <c r="M69" s="1"/>
  <c r="N61"/>
  <c r="O61"/>
  <c r="O69" s="1"/>
  <c r="P61"/>
  <c r="Q61"/>
  <c r="Q69" s="1"/>
  <c r="R61"/>
  <c r="S61"/>
  <c r="S69" s="1"/>
  <c r="T61"/>
  <c r="U61"/>
  <c r="U69" s="1"/>
  <c r="V61"/>
  <c r="W61"/>
  <c r="W69" s="1"/>
  <c r="X61"/>
  <c r="Y61"/>
  <c r="Z62" s="1"/>
  <c r="J61"/>
  <c r="K49"/>
  <c r="L49" s="1"/>
  <c r="M49" s="1"/>
  <c r="N49" s="1"/>
  <c r="O49" s="1"/>
  <c r="P49" s="1"/>
  <c r="Q49" s="1"/>
  <c r="R49" s="1"/>
  <c r="S49" s="1"/>
  <c r="T49" s="1"/>
  <c r="U49" s="1"/>
  <c r="V49" s="1"/>
  <c r="W49" s="1"/>
  <c r="X49" s="1"/>
  <c r="Y49" s="1"/>
  <c r="K51"/>
  <c r="L51"/>
  <c r="M51"/>
  <c r="N51"/>
  <c r="O51"/>
  <c r="P51"/>
  <c r="Q51"/>
  <c r="R51"/>
  <c r="S51"/>
  <c r="T51"/>
  <c r="U51"/>
  <c r="V51"/>
  <c r="W51"/>
  <c r="X51"/>
  <c r="Y51"/>
  <c r="K52"/>
  <c r="K54" s="1"/>
  <c r="K55" s="1"/>
  <c r="K63" s="1"/>
  <c r="L52"/>
  <c r="M52"/>
  <c r="M54" s="1"/>
  <c r="M55" s="1"/>
  <c r="M63" s="1"/>
  <c r="N52"/>
  <c r="O52"/>
  <c r="O54" s="1"/>
  <c r="O55" s="1"/>
  <c r="O63" s="1"/>
  <c r="P52"/>
  <c r="Q52"/>
  <c r="Q54" s="1"/>
  <c r="Q55" s="1"/>
  <c r="Q63" s="1"/>
  <c r="R52"/>
  <c r="S52"/>
  <c r="S54" s="1"/>
  <c r="S55" s="1"/>
  <c r="S63" s="1"/>
  <c r="T52"/>
  <c r="U52"/>
  <c r="U54" s="1"/>
  <c r="U55" s="1"/>
  <c r="U63" s="1"/>
  <c r="V52"/>
  <c r="W52"/>
  <c r="W54" s="1"/>
  <c r="W55" s="1"/>
  <c r="X52"/>
  <c r="Y52"/>
  <c r="Y54" s="1"/>
  <c r="Y55" s="1"/>
  <c r="Y63" s="1"/>
  <c r="L54"/>
  <c r="L55" s="1"/>
  <c r="L63" s="1"/>
  <c r="N54"/>
  <c r="N55" s="1"/>
  <c r="N63" s="1"/>
  <c r="P54"/>
  <c r="P55" s="1"/>
  <c r="P63" s="1"/>
  <c r="R54"/>
  <c r="R55" s="1"/>
  <c r="R63" s="1"/>
  <c r="T54"/>
  <c r="T55" s="1"/>
  <c r="T63" s="1"/>
  <c r="V54"/>
  <c r="V55" s="1"/>
  <c r="V63" s="1"/>
  <c r="X54"/>
  <c r="X55" s="1"/>
  <c r="X63" s="1"/>
  <c r="K43"/>
  <c r="L43"/>
  <c r="M43"/>
  <c r="N43"/>
  <c r="O43"/>
  <c r="P43"/>
  <c r="Q43"/>
  <c r="R43"/>
  <c r="S43"/>
  <c r="T43"/>
  <c r="U43"/>
  <c r="V43"/>
  <c r="W43"/>
  <c r="X43"/>
  <c r="Y43"/>
  <c r="K46"/>
  <c r="L46"/>
  <c r="M46"/>
  <c r="N46"/>
  <c r="O46"/>
  <c r="P46"/>
  <c r="Q46"/>
  <c r="R46"/>
  <c r="S46"/>
  <c r="T46"/>
  <c r="U46"/>
  <c r="V46"/>
  <c r="W46"/>
  <c r="X46"/>
  <c r="Y46"/>
  <c r="K38"/>
  <c r="L38" s="1"/>
  <c r="M38" s="1"/>
  <c r="N38" s="1"/>
  <c r="O38" s="1"/>
  <c r="P38" s="1"/>
  <c r="Q38" s="1"/>
  <c r="R38" s="1"/>
  <c r="S38" s="1"/>
  <c r="T38" s="1"/>
  <c r="U38" s="1"/>
  <c r="V38" s="1"/>
  <c r="W38" s="1"/>
  <c r="X38" s="1"/>
  <c r="Y38" s="1"/>
  <c r="K24"/>
  <c r="L24"/>
  <c r="M24" s="1"/>
  <c r="N24" s="1"/>
  <c r="O24" s="1"/>
  <c r="P24" s="1"/>
  <c r="Q24" s="1"/>
  <c r="R24" s="1"/>
  <c r="S24" s="1"/>
  <c r="T24" s="1"/>
  <c r="U24" s="1"/>
  <c r="V24" s="1"/>
  <c r="W24" s="1"/>
  <c r="X24" s="1"/>
  <c r="Y24" s="1"/>
  <c r="K16"/>
  <c r="L16"/>
  <c r="M16"/>
  <c r="N16"/>
  <c r="O16"/>
  <c r="P16"/>
  <c r="Q16"/>
  <c r="R16"/>
  <c r="S16"/>
  <c r="T16"/>
  <c r="U16"/>
  <c r="V16"/>
  <c r="W16"/>
  <c r="X16"/>
  <c r="Y16"/>
  <c r="K20"/>
  <c r="L20"/>
  <c r="M20"/>
  <c r="N20"/>
  <c r="O20"/>
  <c r="P20"/>
  <c r="Q20"/>
  <c r="R20"/>
  <c r="S20"/>
  <c r="T20"/>
  <c r="U20"/>
  <c r="V20"/>
  <c r="W20"/>
  <c r="X20"/>
  <c r="Y20"/>
  <c r="K21"/>
  <c r="L21"/>
  <c r="M21"/>
  <c r="N21"/>
  <c r="O21"/>
  <c r="P21"/>
  <c r="Q21"/>
  <c r="R21"/>
  <c r="S21"/>
  <c r="T21"/>
  <c r="U21"/>
  <c r="V21"/>
  <c r="W21"/>
  <c r="X21"/>
  <c r="Y21"/>
  <c r="J21"/>
  <c r="J20"/>
  <c r="K8"/>
  <c r="L8"/>
  <c r="M8" s="1"/>
  <c r="N8" s="1"/>
  <c r="O8" s="1"/>
  <c r="P8" s="1"/>
  <c r="Q8" s="1"/>
  <c r="R8" s="1"/>
  <c r="S8" s="1"/>
  <c r="T8" s="1"/>
  <c r="U8" s="1"/>
  <c r="V8" s="1"/>
  <c r="W8" s="1"/>
  <c r="X8" s="1"/>
  <c r="Y8" s="1"/>
  <c r="J8"/>
  <c r="Z79"/>
  <c r="J72"/>
  <c r="J73" s="1"/>
  <c r="I72"/>
  <c r="I73" s="1"/>
  <c r="H72"/>
  <c r="H73" s="1"/>
  <c r="G72"/>
  <c r="G73" s="1"/>
  <c r="F72"/>
  <c r="F73" s="1"/>
  <c r="E72"/>
  <c r="E73" s="1"/>
  <c r="D72"/>
  <c r="D73" s="1"/>
  <c r="C72"/>
  <c r="C73" s="1"/>
  <c r="J60"/>
  <c r="I60"/>
  <c r="I61" s="1"/>
  <c r="H60"/>
  <c r="H61" s="1"/>
  <c r="G60"/>
  <c r="G61" s="1"/>
  <c r="F60"/>
  <c r="F61" s="1"/>
  <c r="E60"/>
  <c r="E61" s="1"/>
  <c r="D60"/>
  <c r="D61" s="1"/>
  <c r="C60"/>
  <c r="C61" s="1"/>
  <c r="C64" s="1"/>
  <c r="C58"/>
  <c r="D58" s="1"/>
  <c r="E58" s="1"/>
  <c r="F58" s="1"/>
  <c r="G58" s="1"/>
  <c r="H58" s="1"/>
  <c r="I58" s="1"/>
  <c r="J58" s="1"/>
  <c r="C49"/>
  <c r="D49" s="1"/>
  <c r="E49" s="1"/>
  <c r="F49" s="1"/>
  <c r="G49" s="1"/>
  <c r="H49" s="1"/>
  <c r="I49" s="1"/>
  <c r="J49" s="1"/>
  <c r="J43"/>
  <c r="J46" s="1"/>
  <c r="J51" s="1"/>
  <c r="I43"/>
  <c r="I46"/>
  <c r="I51" s="1"/>
  <c r="C43"/>
  <c r="D43"/>
  <c r="D46" s="1"/>
  <c r="D51" s="1"/>
  <c r="C38"/>
  <c r="D38"/>
  <c r="E38" s="1"/>
  <c r="F38" s="1"/>
  <c r="G38" s="1"/>
  <c r="H38" s="1"/>
  <c r="I38" s="1"/>
  <c r="J38" s="1"/>
  <c r="J35"/>
  <c r="J52" s="1"/>
  <c r="I35"/>
  <c r="C35"/>
  <c r="C52" s="1"/>
  <c r="D35"/>
  <c r="C24"/>
  <c r="D24" s="1"/>
  <c r="E24" s="1"/>
  <c r="F24" s="1"/>
  <c r="G24" s="1"/>
  <c r="H24" s="1"/>
  <c r="I24" s="1"/>
  <c r="J24" s="1"/>
  <c r="I20"/>
  <c r="H20"/>
  <c r="G20"/>
  <c r="F20"/>
  <c r="E20"/>
  <c r="D20"/>
  <c r="C20"/>
  <c r="J16"/>
  <c r="J68" s="1"/>
  <c r="I16"/>
  <c r="I21" s="1"/>
  <c r="I68" s="1"/>
  <c r="H16"/>
  <c r="H21" s="1"/>
  <c r="H68" s="1"/>
  <c r="G16"/>
  <c r="G21" s="1"/>
  <c r="G68" s="1"/>
  <c r="F16"/>
  <c r="F21" s="1"/>
  <c r="F68" s="1"/>
  <c r="E16"/>
  <c r="E21" s="1"/>
  <c r="E68" s="1"/>
  <c r="D16"/>
  <c r="D21"/>
  <c r="D68" s="1"/>
  <c r="C16"/>
  <c r="C21" s="1"/>
  <c r="C8"/>
  <c r="D8" s="1"/>
  <c r="E8" s="1"/>
  <c r="F8" s="1"/>
  <c r="G8" s="1"/>
  <c r="H8" s="1"/>
  <c r="I8" s="1"/>
  <c r="D52"/>
  <c r="F43"/>
  <c r="F46" s="1"/>
  <c r="F51" s="1"/>
  <c r="E43"/>
  <c r="E46" s="1"/>
  <c r="E51" s="1"/>
  <c r="I52"/>
  <c r="E35"/>
  <c r="E52" s="1"/>
  <c r="H43"/>
  <c r="H46" s="1"/>
  <c r="H51" s="1"/>
  <c r="G43"/>
  <c r="G46" s="1"/>
  <c r="G51" s="1"/>
  <c r="F35"/>
  <c r="F52" s="1"/>
  <c r="G35"/>
  <c r="G52" s="1"/>
  <c r="H35"/>
  <c r="H52" s="1"/>
  <c r="X64" l="1"/>
  <c r="V64"/>
  <c r="T64"/>
  <c r="R64"/>
  <c r="P64"/>
  <c r="N64"/>
  <c r="L64"/>
  <c r="X69"/>
  <c r="V69"/>
  <c r="T69"/>
  <c r="R69"/>
  <c r="P69"/>
  <c r="N69"/>
  <c r="L69"/>
  <c r="Y66"/>
  <c r="W66"/>
  <c r="U66"/>
  <c r="S66"/>
  <c r="Q66"/>
  <c r="O66"/>
  <c r="M66"/>
  <c r="K66"/>
  <c r="Y64"/>
  <c r="W64"/>
  <c r="U64"/>
  <c r="S64"/>
  <c r="Q64"/>
  <c r="O64"/>
  <c r="M64"/>
  <c r="K64"/>
  <c r="Y69"/>
  <c r="X66"/>
  <c r="X67" s="1"/>
  <c r="V66"/>
  <c r="V67" s="1"/>
  <c r="T66"/>
  <c r="T67" s="1"/>
  <c r="R66"/>
  <c r="R67" s="1"/>
  <c r="P66"/>
  <c r="P67" s="1"/>
  <c r="N66"/>
  <c r="N67" s="1"/>
  <c r="L66"/>
  <c r="L67" s="1"/>
  <c r="Z21"/>
  <c r="E65"/>
  <c r="E54"/>
  <c r="E55" s="1"/>
  <c r="G65"/>
  <c r="G54"/>
  <c r="G55" s="1"/>
  <c r="H65"/>
  <c r="H54"/>
  <c r="H55" s="1"/>
  <c r="H63" s="1"/>
  <c r="F65"/>
  <c r="F54"/>
  <c r="F55" s="1"/>
  <c r="F63" s="1"/>
  <c r="C69"/>
  <c r="C80"/>
  <c r="Z68"/>
  <c r="F69"/>
  <c r="F80"/>
  <c r="G69"/>
  <c r="G80"/>
  <c r="J80"/>
  <c r="J69"/>
  <c r="C54"/>
  <c r="D69"/>
  <c r="D80"/>
  <c r="E69"/>
  <c r="E80"/>
  <c r="H69"/>
  <c r="H80"/>
  <c r="I80"/>
  <c r="I69"/>
  <c r="D54"/>
  <c r="D55" s="1"/>
  <c r="D63" s="1"/>
  <c r="D65"/>
  <c r="I54"/>
  <c r="I55" s="1"/>
  <c r="I63" s="1"/>
  <c r="I65"/>
  <c r="J65"/>
  <c r="J54"/>
  <c r="J55" s="1"/>
  <c r="E63"/>
  <c r="G63"/>
  <c r="J63"/>
  <c r="K67" l="1"/>
  <c r="O67"/>
  <c r="S67"/>
  <c r="W67"/>
  <c r="M67"/>
  <c r="Q67"/>
  <c r="U67"/>
  <c r="Y67"/>
  <c r="Z63"/>
  <c r="C76"/>
  <c r="J66"/>
  <c r="J77"/>
  <c r="D76"/>
  <c r="D64"/>
  <c r="J76"/>
  <c r="J64"/>
  <c r="E64"/>
  <c r="E76"/>
  <c r="I77"/>
  <c r="I66"/>
  <c r="D77"/>
  <c r="D78" s="1"/>
  <c r="D66"/>
  <c r="D67" s="1"/>
  <c r="C77"/>
  <c r="C66"/>
  <c r="C67" s="1"/>
  <c r="Z65"/>
  <c r="F66"/>
  <c r="F77"/>
  <c r="H66"/>
  <c r="H77"/>
  <c r="G77"/>
  <c r="G66"/>
  <c r="E66"/>
  <c r="E77"/>
  <c r="E78" s="1"/>
  <c r="Z69"/>
  <c r="G76"/>
  <c r="G64"/>
  <c r="I64"/>
  <c r="I76"/>
  <c r="F76"/>
  <c r="F64"/>
  <c r="H64"/>
  <c r="H76"/>
  <c r="Z80"/>
  <c r="G67" l="1"/>
  <c r="J67"/>
  <c r="H78"/>
  <c r="E67"/>
  <c r="Z67" s="1"/>
  <c r="Z66"/>
  <c r="G78"/>
  <c r="H67"/>
  <c r="F67"/>
  <c r="I67"/>
  <c r="J78"/>
  <c r="Z76"/>
  <c r="Z77"/>
  <c r="C78"/>
  <c r="F78"/>
  <c r="I78"/>
  <c r="Z64"/>
  <c r="C71" l="1"/>
  <c r="C70"/>
  <c r="Z78"/>
  <c r="F85" s="1"/>
  <c r="C85" l="1"/>
</calcChain>
</file>

<file path=xl/sharedStrings.xml><?xml version="1.0" encoding="utf-8"?>
<sst xmlns="http://schemas.openxmlformats.org/spreadsheetml/2006/main" count="68" uniqueCount="63">
  <si>
    <t>Rok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</si>
  <si>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</si>
  <si>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</si>
  <si>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d</t>
    </r>
    <r>
      <rPr>
        <vertAlign val="subscript"/>
        <sz val="10"/>
        <rFont val="Arial CE"/>
        <family val="2"/>
        <charset val="238"/>
      </rPr>
      <t>2</t>
    </r>
  </si>
  <si>
    <t>diskont</t>
  </si>
  <si>
    <t>urok</t>
  </si>
  <si>
    <t>Súčasná hodnota investičných nákladov</t>
  </si>
  <si>
    <t>Investičné náklady</t>
  </si>
  <si>
    <t>Súčasná hodnota CASH-FLOW</t>
  </si>
  <si>
    <t>Súčasná hodnota prev. Výdavkov</t>
  </si>
  <si>
    <t>Prevádzkové výdavky + daň</t>
  </si>
  <si>
    <t>Kumulatívne</t>
  </si>
  <si>
    <t>Miera výnosnosti</t>
  </si>
  <si>
    <t>Tabuľka č. V</t>
  </si>
  <si>
    <t>Daň z príjmu</t>
  </si>
  <si>
    <t>Hrubý zisk</t>
  </si>
  <si>
    <t>Daňové odpisy</t>
  </si>
  <si>
    <t>Prevádzkové náklady</t>
  </si>
  <si>
    <t>Výnosy celkom</t>
  </si>
  <si>
    <t>Zisk v tis. EUR</t>
  </si>
  <si>
    <t>Tabuľka č. IV</t>
  </si>
  <si>
    <t>Iné výnosy</t>
  </si>
  <si>
    <t>Výnosy z predaja majetku</t>
  </si>
  <si>
    <t>Prevádzkové výnosy</t>
  </si>
  <si>
    <t>Tržby za tovary</t>
  </si>
  <si>
    <t>Tržby za výrobky</t>
  </si>
  <si>
    <t>Tržby za služby</t>
  </si>
  <si>
    <t>Výnosy v tis. EUR</t>
  </si>
  <si>
    <t>Tabuľka č. III</t>
  </si>
  <si>
    <t>Iné náklady</t>
  </si>
  <si>
    <t>Poplatky a dane</t>
  </si>
  <si>
    <t>Úroky</t>
  </si>
  <si>
    <t>Údržba</t>
  </si>
  <si>
    <t>Energie</t>
  </si>
  <si>
    <t>Služby</t>
  </si>
  <si>
    <t>Osobné náklady</t>
  </si>
  <si>
    <t>Obstaranie tovarov</t>
  </si>
  <si>
    <t>Materiál</t>
  </si>
  <si>
    <t>Prevádzkové náklady v tis. EUR</t>
  </si>
  <si>
    <t>Tabuľka č. II</t>
  </si>
  <si>
    <t>Náklady DNM</t>
  </si>
  <si>
    <t>Iné investičné náklady</t>
  </si>
  <si>
    <t>Patenty</t>
  </si>
  <si>
    <t>Licencie</t>
  </si>
  <si>
    <t>Stále aktíva</t>
  </si>
  <si>
    <t>Mimoriadna údržba</t>
  </si>
  <si>
    <t>Použitá technológia</t>
  </si>
  <si>
    <t>Nová technológia</t>
  </si>
  <si>
    <t>Budovy a stavby</t>
  </si>
  <si>
    <t>Pozemky</t>
  </si>
  <si>
    <t>Investičné náklady v tis. EUR</t>
  </si>
  <si>
    <t xml:space="preserve">Tabuľka č. I </t>
  </si>
  <si>
    <t>Diskontná sadzba:</t>
  </si>
  <si>
    <t>Rok začiatku realizácie projektu:</t>
  </si>
  <si>
    <t>žltá bunka - výsledok</t>
  </si>
  <si>
    <t>modré bunky - sa počítajú automaticky</t>
  </si>
  <si>
    <t>biele bunky - vypĺňa prijímateľ</t>
  </si>
  <si>
    <t>Legenda:</t>
  </si>
  <si>
    <t>Celková hodnota výnosov</t>
  </si>
  <si>
    <t>Súčasná hodnota celkových výnosov</t>
  </si>
  <si>
    <t>Miera výnosovosti:</t>
  </si>
  <si>
    <t>Výpočet výšky ČSH:</t>
  </si>
  <si>
    <t>Zost. Cena (-)</t>
  </si>
</sst>
</file>

<file path=xl/styles.xml><?xml version="1.0" encoding="utf-8"?>
<styleSheet xmlns="http://schemas.openxmlformats.org/spreadsheetml/2006/main">
  <numFmts count="1">
    <numFmt numFmtId="164" formatCode="_-* #,##0.00\ _K_č_s_-;\-* #,##0.00\ _K_č_s_-;_-* &quot;-&quot;??\ _K_č_s_-;_-@_-"/>
  </numFmts>
  <fonts count="9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charset val="238"/>
    </font>
    <font>
      <sz val="8"/>
      <name val="Arial"/>
      <family val="2"/>
      <charset val="238"/>
    </font>
    <font>
      <vertAlign val="subscript"/>
      <sz val="10"/>
      <name val="Arial CE"/>
      <family val="2"/>
      <charset val="238"/>
    </font>
    <font>
      <sz val="8"/>
      <color indexed="55"/>
      <name val="Arial"/>
      <family val="2"/>
      <charset val="238"/>
    </font>
    <font>
      <b/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3"/>
    <xf numFmtId="164" fontId="3" fillId="2" borderId="0" xfId="1" applyFont="1" applyFill="1" applyBorder="1" applyProtection="1">
      <protection hidden="1"/>
    </xf>
    <xf numFmtId="0" fontId="1" fillId="3" borderId="0" xfId="3" applyFill="1" applyProtection="1">
      <protection hidden="1"/>
    </xf>
    <xf numFmtId="10" fontId="8" fillId="4" borderId="0" xfId="5" applyNumberFormat="1" applyFont="1" applyFill="1" applyProtection="1">
      <protection hidden="1"/>
    </xf>
    <xf numFmtId="0" fontId="3" fillId="2" borderId="0" xfId="4" applyFont="1" applyFill="1" applyBorder="1" applyProtection="1">
      <protection hidden="1"/>
    </xf>
    <xf numFmtId="10" fontId="8" fillId="0" borderId="1" xfId="5" applyNumberFormat="1" applyFont="1" applyFill="1" applyBorder="1" applyProtection="1">
      <protection locked="0"/>
    </xf>
    <xf numFmtId="3" fontId="3" fillId="2" borderId="0" xfId="4" applyNumberFormat="1" applyFont="1" applyFill="1" applyBorder="1" applyProtection="1">
      <protection hidden="1"/>
    </xf>
    <xf numFmtId="0" fontId="3" fillId="2" borderId="2" xfId="4" applyFont="1" applyFill="1" applyBorder="1" applyProtection="1">
      <protection hidden="1"/>
    </xf>
    <xf numFmtId="3" fontId="3" fillId="3" borderId="3" xfId="4" applyNumberFormat="1" applyFont="1" applyFill="1" applyBorder="1" applyProtection="1">
      <protection hidden="1"/>
    </xf>
    <xf numFmtId="0" fontId="6" fillId="5" borderId="4" xfId="4" applyFont="1" applyFill="1" applyBorder="1" applyProtection="1">
      <protection hidden="1"/>
    </xf>
    <xf numFmtId="0" fontId="6" fillId="5" borderId="5" xfId="4" applyFont="1" applyFill="1" applyBorder="1" applyProtection="1">
      <protection hidden="1"/>
    </xf>
    <xf numFmtId="0" fontId="3" fillId="5" borderId="6" xfId="4" applyFont="1" applyFill="1" applyBorder="1" applyProtection="1">
      <protection hidden="1"/>
    </xf>
    <xf numFmtId="3" fontId="3" fillId="3" borderId="7" xfId="4" applyNumberFormat="1" applyFont="1" applyFill="1" applyBorder="1" applyProtection="1">
      <protection hidden="1"/>
    </xf>
    <xf numFmtId="0" fontId="3" fillId="3" borderId="8" xfId="4" applyFont="1" applyFill="1" applyBorder="1" applyProtection="1">
      <protection hidden="1"/>
    </xf>
    <xf numFmtId="0" fontId="6" fillId="3" borderId="8" xfId="4" applyFont="1" applyFill="1" applyBorder="1" applyProtection="1">
      <protection hidden="1"/>
    </xf>
    <xf numFmtId="0" fontId="3" fillId="3" borderId="9" xfId="4" applyFont="1" applyFill="1" applyBorder="1" applyProtection="1">
      <protection hidden="1"/>
    </xf>
    <xf numFmtId="0" fontId="3" fillId="3" borderId="10" xfId="4" applyFont="1" applyFill="1" applyBorder="1" applyProtection="1">
      <protection hidden="1"/>
    </xf>
    <xf numFmtId="0" fontId="6" fillId="5" borderId="11" xfId="4" applyFont="1" applyFill="1" applyBorder="1" applyProtection="1">
      <protection hidden="1"/>
    </xf>
    <xf numFmtId="3" fontId="6" fillId="3" borderId="7" xfId="4" applyNumberFormat="1" applyFont="1" applyFill="1" applyBorder="1" applyProtection="1">
      <protection hidden="1"/>
    </xf>
    <xf numFmtId="0" fontId="6" fillId="5" borderId="8" xfId="4" applyFont="1" applyFill="1" applyBorder="1" applyProtection="1">
      <protection hidden="1"/>
    </xf>
    <xf numFmtId="0" fontId="6" fillId="5" borderId="7" xfId="4" applyFont="1" applyFill="1" applyBorder="1" applyProtection="1">
      <protection hidden="1"/>
    </xf>
    <xf numFmtId="0" fontId="6" fillId="5" borderId="12" xfId="4" applyFont="1" applyFill="1" applyBorder="1" applyProtection="1">
      <protection hidden="1"/>
    </xf>
    <xf numFmtId="0" fontId="2" fillId="4" borderId="1" xfId="4" applyFill="1" applyBorder="1" applyProtection="1">
      <protection hidden="1"/>
    </xf>
    <xf numFmtId="0" fontId="2" fillId="3" borderId="1" xfId="4" applyFill="1" applyBorder="1" applyProtection="1">
      <protection hidden="1"/>
    </xf>
    <xf numFmtId="10" fontId="6" fillId="6" borderId="0" xfId="4" applyNumberFormat="1" applyFont="1" applyFill="1" applyBorder="1" applyProtection="1">
      <protection hidden="1"/>
    </xf>
    <xf numFmtId="0" fontId="6" fillId="6" borderId="2" xfId="4" applyFont="1" applyFill="1" applyBorder="1" applyAlignment="1" applyProtection="1">
      <alignment horizontal="right"/>
      <protection hidden="1"/>
    </xf>
    <xf numFmtId="0" fontId="6" fillId="7" borderId="0" xfId="0" applyFont="1" applyFill="1" applyBorder="1" applyProtection="1">
      <protection hidden="1"/>
    </xf>
    <xf numFmtId="0" fontId="2" fillId="0" borderId="1" xfId="4" applyBorder="1" applyProtection="1">
      <protection hidden="1"/>
    </xf>
    <xf numFmtId="0" fontId="3" fillId="0" borderId="10" xfId="4" applyFont="1" applyBorder="1" applyProtection="1">
      <protection hidden="1"/>
    </xf>
    <xf numFmtId="0" fontId="6" fillId="5" borderId="13" xfId="4" applyFont="1" applyFill="1" applyBorder="1" applyProtection="1">
      <protection hidden="1"/>
    </xf>
    <xf numFmtId="0" fontId="6" fillId="5" borderId="9" xfId="4" applyFont="1" applyFill="1" applyBorder="1" applyProtection="1">
      <protection hidden="1"/>
    </xf>
    <xf numFmtId="0" fontId="6" fillId="7" borderId="10" xfId="0" applyFont="1" applyFill="1" applyBorder="1" applyProtection="1">
      <protection hidden="1"/>
    </xf>
    <xf numFmtId="0" fontId="5" fillId="0" borderId="10" xfId="4" applyFont="1" applyBorder="1" applyProtection="1">
      <protection hidden="1"/>
    </xf>
    <xf numFmtId="0" fontId="3" fillId="2" borderId="10" xfId="4" applyFont="1" applyFill="1" applyBorder="1" applyProtection="1">
      <protection hidden="1"/>
    </xf>
    <xf numFmtId="0" fontId="6" fillId="2" borderId="10" xfId="4" applyFont="1" applyFill="1" applyBorder="1" applyProtection="1">
      <protection hidden="1"/>
    </xf>
    <xf numFmtId="0" fontId="6" fillId="7" borderId="14" xfId="0" applyFont="1" applyFill="1" applyBorder="1" applyProtection="1">
      <protection hidden="1"/>
    </xf>
    <xf numFmtId="0" fontId="6" fillId="7" borderId="15" xfId="0" applyFont="1" applyFill="1" applyBorder="1" applyProtection="1">
      <protection hidden="1"/>
    </xf>
    <xf numFmtId="0" fontId="6" fillId="7" borderId="16" xfId="0" applyFont="1" applyFill="1" applyBorder="1" applyProtection="1">
      <protection hidden="1"/>
    </xf>
    <xf numFmtId="0" fontId="6" fillId="7" borderId="3" xfId="0" applyFont="1" applyFill="1" applyBorder="1" applyProtection="1">
      <protection hidden="1"/>
    </xf>
    <xf numFmtId="0" fontId="3" fillId="3" borderId="0" xfId="4" applyFont="1" applyFill="1" applyBorder="1" applyAlignment="1" applyProtection="1">
      <alignment horizontal="right"/>
      <protection hidden="1"/>
    </xf>
    <xf numFmtId="0" fontId="3" fillId="0" borderId="0" xfId="4" applyFont="1" applyBorder="1" applyProtection="1">
      <protection locked="0"/>
    </xf>
    <xf numFmtId="9" fontId="3" fillId="3" borderId="0" xfId="4" applyNumberFormat="1" applyFont="1" applyFill="1" applyBorder="1" applyProtection="1">
      <protection hidden="1"/>
    </xf>
    <xf numFmtId="0" fontId="3" fillId="0" borderId="3" xfId="4" applyFont="1" applyBorder="1" applyProtection="1">
      <protection hidden="1"/>
    </xf>
    <xf numFmtId="3" fontId="3" fillId="0" borderId="0" xfId="4" applyNumberFormat="1" applyFont="1" applyBorder="1" applyProtection="1">
      <protection locked="0"/>
    </xf>
    <xf numFmtId="0" fontId="3" fillId="0" borderId="3" xfId="4" applyFont="1" applyFill="1" applyBorder="1" applyProtection="1">
      <protection locked="0"/>
    </xf>
    <xf numFmtId="0" fontId="2" fillId="0" borderId="0" xfId="4" applyBorder="1" applyProtection="1">
      <protection locked="0"/>
    </xf>
    <xf numFmtId="0" fontId="6" fillId="3" borderId="3" xfId="4" applyFont="1" applyFill="1" applyBorder="1" applyProtection="1">
      <protection hidden="1"/>
    </xf>
    <xf numFmtId="3" fontId="6" fillId="3" borderId="0" xfId="4" applyNumberFormat="1" applyFont="1" applyFill="1" applyBorder="1" applyProtection="1">
      <protection hidden="1"/>
    </xf>
    <xf numFmtId="3" fontId="3" fillId="3" borderId="0" xfId="4" applyNumberFormat="1" applyFont="1" applyFill="1" applyBorder="1" applyProtection="1">
      <protection hidden="1"/>
    </xf>
    <xf numFmtId="0" fontId="3" fillId="3" borderId="3" xfId="4" applyFont="1" applyFill="1" applyBorder="1" applyProtection="1">
      <protection hidden="1"/>
    </xf>
    <xf numFmtId="0" fontId="5" fillId="0" borderId="16" xfId="4" applyFont="1" applyBorder="1" applyProtection="1">
      <protection hidden="1"/>
    </xf>
    <xf numFmtId="0" fontId="1" fillId="0" borderId="0" xfId="3" applyBorder="1" applyProtection="1">
      <protection hidden="1"/>
    </xf>
    <xf numFmtId="0" fontId="7" fillId="0" borderId="16" xfId="4" applyFont="1" applyBorder="1" applyProtection="1">
      <protection hidden="1"/>
    </xf>
    <xf numFmtId="0" fontId="5" fillId="0" borderId="3" xfId="4" applyFont="1" applyBorder="1" applyProtection="1">
      <protection hidden="1"/>
    </xf>
    <xf numFmtId="0" fontId="5" fillId="0" borderId="0" xfId="4" applyFont="1" applyFill="1" applyBorder="1" applyProtection="1">
      <protection hidden="1"/>
    </xf>
    <xf numFmtId="0" fontId="7" fillId="0" borderId="3" xfId="4" applyFont="1" applyBorder="1" applyProtection="1">
      <protection hidden="1"/>
    </xf>
    <xf numFmtId="0" fontId="3" fillId="0" borderId="0" xfId="4" applyFont="1" applyFill="1" applyBorder="1" applyProtection="1">
      <protection hidden="1"/>
    </xf>
    <xf numFmtId="3" fontId="3" fillId="8" borderId="3" xfId="4" applyNumberFormat="1" applyFont="1" applyFill="1" applyBorder="1" applyProtection="1">
      <protection hidden="1"/>
    </xf>
    <xf numFmtId="0" fontId="3" fillId="2" borderId="3" xfId="4" applyFont="1" applyFill="1" applyBorder="1" applyProtection="1">
      <protection hidden="1"/>
    </xf>
    <xf numFmtId="0" fontId="6" fillId="2" borderId="9" xfId="4" applyFont="1" applyFill="1" applyBorder="1" applyProtection="1">
      <protection hidden="1"/>
    </xf>
    <xf numFmtId="0" fontId="6" fillId="6" borderId="17" xfId="4" applyFont="1" applyFill="1" applyBorder="1" applyAlignment="1" applyProtection="1">
      <alignment horizontal="right"/>
      <protection hidden="1"/>
    </xf>
    <xf numFmtId="164" fontId="6" fillId="9" borderId="18" xfId="1" applyFont="1" applyFill="1" applyBorder="1" applyAlignment="1" applyProtection="1">
      <alignment horizontal="right"/>
      <protection hidden="1"/>
    </xf>
    <xf numFmtId="0" fontId="3" fillId="2" borderId="19" xfId="4" applyFont="1" applyFill="1" applyBorder="1" applyProtection="1">
      <protection hidden="1"/>
    </xf>
    <xf numFmtId="0" fontId="3" fillId="2" borderId="7" xfId="4" applyFont="1" applyFill="1" applyBorder="1" applyProtection="1">
      <protection hidden="1"/>
    </xf>
    <xf numFmtId="0" fontId="3" fillId="2" borderId="8" xfId="4" applyFont="1" applyFill="1" applyBorder="1" applyProtection="1">
      <protection hidden="1"/>
    </xf>
  </cellXfs>
  <cellStyles count="6">
    <cellStyle name="čiarky 2" xfId="1"/>
    <cellStyle name="Normal_MOO A,B,A,AB,A,AB (2)" xfId="2"/>
    <cellStyle name="normálne" xfId="0" builtinId="0"/>
    <cellStyle name="normálne 2" xfId="3"/>
    <cellStyle name="normální_Financna analyza" xfId="4"/>
    <cellStyle name="percentá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7"/>
  <sheetViews>
    <sheetView tabSelected="1" view="pageBreakPreview" zoomScaleNormal="85" zoomScaleSheetLayoutView="100" workbookViewId="0">
      <pane ySplit="7" topLeftCell="A8" activePane="bottomLeft" state="frozen"/>
      <selection pane="bottomLeft" activeCell="AC35" sqref="AC35"/>
    </sheetView>
  </sheetViews>
  <sheetFormatPr defaultRowHeight="12.75"/>
  <cols>
    <col min="1" max="1" width="2.7109375" style="1" bestFit="1" customWidth="1"/>
    <col min="2" max="2" width="29.42578125" style="1" bestFit="1" customWidth="1"/>
    <col min="3" max="3" width="15.42578125" style="1" bestFit="1" customWidth="1"/>
    <col min="4" max="4" width="15.140625" style="1" customWidth="1"/>
    <col min="5" max="5" width="15.7109375" style="1" customWidth="1"/>
    <col min="6" max="6" width="15.85546875" style="1" customWidth="1"/>
    <col min="7" max="7" width="15" style="1" customWidth="1"/>
    <col min="8" max="8" width="16" style="1" customWidth="1"/>
    <col min="9" max="25" width="9.140625" style="1"/>
    <col min="26" max="26" width="16.5703125" style="1" customWidth="1"/>
    <col min="27" max="16384" width="9.140625" style="1"/>
  </cols>
  <sheetData>
    <row r="1" spans="1:26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8"/>
    </row>
    <row r="2" spans="1:26">
      <c r="A2" s="32"/>
      <c r="B2" s="27" t="s">
        <v>57</v>
      </c>
      <c r="C2" s="28"/>
      <c r="D2" s="27" t="s">
        <v>56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39"/>
    </row>
    <row r="3" spans="1:26">
      <c r="A3" s="32"/>
      <c r="B3" s="27"/>
      <c r="C3" s="24"/>
      <c r="D3" s="27" t="s">
        <v>55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39"/>
    </row>
    <row r="4" spans="1:26">
      <c r="A4" s="32"/>
      <c r="B4" s="27"/>
      <c r="C4" s="23"/>
      <c r="D4" s="27" t="s">
        <v>54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39"/>
    </row>
    <row r="5" spans="1:26">
      <c r="A5" s="32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39"/>
    </row>
    <row r="6" spans="1:26">
      <c r="A6" s="32"/>
      <c r="B6" s="40" t="s">
        <v>53</v>
      </c>
      <c r="C6" s="41">
        <v>2012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39"/>
    </row>
    <row r="7" spans="1:26">
      <c r="A7" s="32"/>
      <c r="B7" s="40" t="s">
        <v>52</v>
      </c>
      <c r="C7" s="42">
        <v>0.05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39"/>
    </row>
    <row r="8" spans="1:26" ht="13.5" thickBot="1">
      <c r="A8" s="32"/>
      <c r="B8" s="27" t="s">
        <v>51</v>
      </c>
      <c r="C8" s="27">
        <f>C6</f>
        <v>2012</v>
      </c>
      <c r="D8" s="27">
        <f>C8+1</f>
        <v>2013</v>
      </c>
      <c r="E8" s="27">
        <f t="shared" ref="E8:I8" si="0">D8+1</f>
        <v>2014</v>
      </c>
      <c r="F8" s="27">
        <f t="shared" si="0"/>
        <v>2015</v>
      </c>
      <c r="G8" s="27">
        <f t="shared" si="0"/>
        <v>2016</v>
      </c>
      <c r="H8" s="27">
        <f t="shared" si="0"/>
        <v>2017</v>
      </c>
      <c r="I8" s="27">
        <f t="shared" si="0"/>
        <v>2018</v>
      </c>
      <c r="J8" s="27">
        <f>I8+1</f>
        <v>2019</v>
      </c>
      <c r="K8" s="27">
        <f t="shared" ref="K8:Y8" si="1">J8+1</f>
        <v>2020</v>
      </c>
      <c r="L8" s="27">
        <f t="shared" si="1"/>
        <v>2021</v>
      </c>
      <c r="M8" s="27">
        <f t="shared" si="1"/>
        <v>2022</v>
      </c>
      <c r="N8" s="27">
        <f t="shared" si="1"/>
        <v>2023</v>
      </c>
      <c r="O8" s="27">
        <f t="shared" si="1"/>
        <v>2024</v>
      </c>
      <c r="P8" s="27">
        <f t="shared" si="1"/>
        <v>2025</v>
      </c>
      <c r="Q8" s="27">
        <f t="shared" si="1"/>
        <v>2026</v>
      </c>
      <c r="R8" s="27">
        <f t="shared" si="1"/>
        <v>2027</v>
      </c>
      <c r="S8" s="27">
        <f t="shared" si="1"/>
        <v>2028</v>
      </c>
      <c r="T8" s="27">
        <f t="shared" si="1"/>
        <v>2029</v>
      </c>
      <c r="U8" s="27">
        <f t="shared" si="1"/>
        <v>2030</v>
      </c>
      <c r="V8" s="27">
        <f t="shared" si="1"/>
        <v>2031</v>
      </c>
      <c r="W8" s="27">
        <f t="shared" si="1"/>
        <v>2032</v>
      </c>
      <c r="X8" s="27">
        <f t="shared" si="1"/>
        <v>2033</v>
      </c>
      <c r="Y8" s="27">
        <f t="shared" si="1"/>
        <v>2034</v>
      </c>
      <c r="Z8" s="39"/>
    </row>
    <row r="9" spans="1:26">
      <c r="A9" s="30"/>
      <c r="B9" s="18" t="s">
        <v>0</v>
      </c>
      <c r="C9" s="18">
        <v>1</v>
      </c>
      <c r="D9" s="18">
        <v>2</v>
      </c>
      <c r="E9" s="18">
        <v>3</v>
      </c>
      <c r="F9" s="18">
        <v>4</v>
      </c>
      <c r="G9" s="18">
        <v>5</v>
      </c>
      <c r="H9" s="18">
        <v>6</v>
      </c>
      <c r="I9" s="18">
        <v>7</v>
      </c>
      <c r="J9" s="18">
        <v>8</v>
      </c>
      <c r="K9" s="18">
        <v>9</v>
      </c>
      <c r="L9" s="18">
        <v>10</v>
      </c>
      <c r="M9" s="18">
        <v>11</v>
      </c>
      <c r="N9" s="18">
        <v>12</v>
      </c>
      <c r="O9" s="18">
        <v>13</v>
      </c>
      <c r="P9" s="18">
        <v>14</v>
      </c>
      <c r="Q9" s="18">
        <v>15</v>
      </c>
      <c r="R9" s="18">
        <v>16</v>
      </c>
      <c r="S9" s="18">
        <v>17</v>
      </c>
      <c r="T9" s="18">
        <v>18</v>
      </c>
      <c r="U9" s="18">
        <v>19</v>
      </c>
      <c r="V9" s="18">
        <v>20</v>
      </c>
      <c r="W9" s="18">
        <v>21</v>
      </c>
      <c r="X9" s="18">
        <v>22</v>
      </c>
      <c r="Y9" s="18">
        <v>23</v>
      </c>
      <c r="Z9" s="22"/>
    </row>
    <row r="10" spans="1:26">
      <c r="A10" s="31"/>
      <c r="B10" s="21" t="s">
        <v>50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0" t="s">
        <v>62</v>
      </c>
    </row>
    <row r="11" spans="1:26">
      <c r="A11" s="29">
        <v>1</v>
      </c>
      <c r="B11" s="43" t="s">
        <v>49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5"/>
    </row>
    <row r="12" spans="1:26">
      <c r="A12" s="29">
        <v>2</v>
      </c>
      <c r="B12" s="43" t="s">
        <v>48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5"/>
    </row>
    <row r="13" spans="1:26">
      <c r="A13" s="29">
        <v>3</v>
      </c>
      <c r="B13" s="43" t="s">
        <v>47</v>
      </c>
      <c r="C13" s="44"/>
      <c r="D13" s="44"/>
      <c r="E13" s="44"/>
      <c r="F13" s="44"/>
      <c r="G13" s="44"/>
      <c r="H13" s="46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5"/>
    </row>
    <row r="14" spans="1:26">
      <c r="A14" s="29">
        <v>4</v>
      </c>
      <c r="B14" s="43" t="s">
        <v>46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5"/>
    </row>
    <row r="15" spans="1:26">
      <c r="A15" s="29">
        <v>5</v>
      </c>
      <c r="B15" s="43" t="s">
        <v>45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5"/>
    </row>
    <row r="16" spans="1:26">
      <c r="A16" s="17"/>
      <c r="B16" s="47" t="s">
        <v>44</v>
      </c>
      <c r="C16" s="48">
        <f>C11+C12+C13+C14+C15</f>
        <v>0</v>
      </c>
      <c r="D16" s="48">
        <f t="shared" ref="D16:J16" si="2">D11+D12+D13+D14+D15</f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8">
        <f t="shared" si="2"/>
        <v>0</v>
      </c>
      <c r="K16" s="48">
        <f t="shared" ref="K16:Z16" si="3">K11+K12+K13+K14+K15</f>
        <v>0</v>
      </c>
      <c r="L16" s="48">
        <f t="shared" si="3"/>
        <v>0</v>
      </c>
      <c r="M16" s="48">
        <f t="shared" si="3"/>
        <v>0</v>
      </c>
      <c r="N16" s="48">
        <f t="shared" si="3"/>
        <v>0</v>
      </c>
      <c r="O16" s="48">
        <f t="shared" si="3"/>
        <v>0</v>
      </c>
      <c r="P16" s="48">
        <f t="shared" si="3"/>
        <v>0</v>
      </c>
      <c r="Q16" s="48">
        <f t="shared" si="3"/>
        <v>0</v>
      </c>
      <c r="R16" s="48">
        <f t="shared" si="3"/>
        <v>0</v>
      </c>
      <c r="S16" s="48">
        <f t="shared" si="3"/>
        <v>0</v>
      </c>
      <c r="T16" s="48">
        <f t="shared" si="3"/>
        <v>0</v>
      </c>
      <c r="U16" s="48">
        <f t="shared" si="3"/>
        <v>0</v>
      </c>
      <c r="V16" s="48">
        <f t="shared" si="3"/>
        <v>0</v>
      </c>
      <c r="W16" s="48">
        <f t="shared" si="3"/>
        <v>0</v>
      </c>
      <c r="X16" s="48">
        <f t="shared" si="3"/>
        <v>0</v>
      </c>
      <c r="Y16" s="48">
        <f t="shared" si="3"/>
        <v>0</v>
      </c>
      <c r="Z16" s="48">
        <f t="shared" si="3"/>
        <v>0</v>
      </c>
    </row>
    <row r="17" spans="1:26">
      <c r="A17" s="29">
        <v>6</v>
      </c>
      <c r="B17" s="43" t="s">
        <v>43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5"/>
    </row>
    <row r="18" spans="1:26">
      <c r="A18" s="29">
        <v>7</v>
      </c>
      <c r="B18" s="43" t="s">
        <v>42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5"/>
    </row>
    <row r="19" spans="1:26">
      <c r="A19" s="29">
        <v>8</v>
      </c>
      <c r="B19" s="43" t="s">
        <v>41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5"/>
    </row>
    <row r="20" spans="1:26">
      <c r="A20" s="17"/>
      <c r="B20" s="47" t="s">
        <v>40</v>
      </c>
      <c r="C20" s="48">
        <f>C17+C18+C19</f>
        <v>0</v>
      </c>
      <c r="D20" s="48">
        <f t="shared" ref="D20:I20" si="4">D17+D18+D19</f>
        <v>0</v>
      </c>
      <c r="E20" s="48">
        <f t="shared" si="4"/>
        <v>0</v>
      </c>
      <c r="F20" s="48">
        <f t="shared" si="4"/>
        <v>0</v>
      </c>
      <c r="G20" s="48">
        <f t="shared" si="4"/>
        <v>0</v>
      </c>
      <c r="H20" s="48">
        <f t="shared" si="4"/>
        <v>0</v>
      </c>
      <c r="I20" s="48">
        <f t="shared" si="4"/>
        <v>0</v>
      </c>
      <c r="J20" s="48">
        <f>J17+J18+J19</f>
        <v>0</v>
      </c>
      <c r="K20" s="48">
        <f t="shared" ref="K20:Z20" si="5">K17+K18+K19</f>
        <v>0</v>
      </c>
      <c r="L20" s="48">
        <f t="shared" si="5"/>
        <v>0</v>
      </c>
      <c r="M20" s="48">
        <f t="shared" si="5"/>
        <v>0</v>
      </c>
      <c r="N20" s="48">
        <f t="shared" si="5"/>
        <v>0</v>
      </c>
      <c r="O20" s="48">
        <f t="shared" si="5"/>
        <v>0</v>
      </c>
      <c r="P20" s="48">
        <f t="shared" si="5"/>
        <v>0</v>
      </c>
      <c r="Q20" s="48">
        <f t="shared" si="5"/>
        <v>0</v>
      </c>
      <c r="R20" s="48">
        <f t="shared" si="5"/>
        <v>0</v>
      </c>
      <c r="S20" s="48">
        <f t="shared" si="5"/>
        <v>0</v>
      </c>
      <c r="T20" s="48">
        <f t="shared" si="5"/>
        <v>0</v>
      </c>
      <c r="U20" s="48">
        <f t="shared" si="5"/>
        <v>0</v>
      </c>
      <c r="V20" s="48">
        <f t="shared" si="5"/>
        <v>0</v>
      </c>
      <c r="W20" s="48">
        <f t="shared" si="5"/>
        <v>0</v>
      </c>
      <c r="X20" s="48">
        <f t="shared" si="5"/>
        <v>0</v>
      </c>
      <c r="Y20" s="48">
        <f t="shared" si="5"/>
        <v>0</v>
      </c>
      <c r="Z20" s="48">
        <f t="shared" si="5"/>
        <v>0</v>
      </c>
    </row>
    <row r="21" spans="1:26">
      <c r="A21" s="16"/>
      <c r="B21" s="15" t="s">
        <v>7</v>
      </c>
      <c r="C21" s="19">
        <f>C16+C20</f>
        <v>0</v>
      </c>
      <c r="D21" s="19">
        <f t="shared" ref="D21:I21" si="6">D16+D20</f>
        <v>0</v>
      </c>
      <c r="E21" s="19">
        <f t="shared" si="6"/>
        <v>0</v>
      </c>
      <c r="F21" s="19">
        <f t="shared" si="6"/>
        <v>0</v>
      </c>
      <c r="G21" s="19">
        <f t="shared" si="6"/>
        <v>0</v>
      </c>
      <c r="H21" s="19">
        <f t="shared" si="6"/>
        <v>0</v>
      </c>
      <c r="I21" s="19">
        <f t="shared" si="6"/>
        <v>0</v>
      </c>
      <c r="J21" s="19">
        <f>J16+J20</f>
        <v>0</v>
      </c>
      <c r="K21" s="19">
        <f t="shared" ref="K21:Z21" si="7">K16+K20</f>
        <v>0</v>
      </c>
      <c r="L21" s="19">
        <f t="shared" si="7"/>
        <v>0</v>
      </c>
      <c r="M21" s="19">
        <f t="shared" si="7"/>
        <v>0</v>
      </c>
      <c r="N21" s="19">
        <f t="shared" si="7"/>
        <v>0</v>
      </c>
      <c r="O21" s="19">
        <f t="shared" si="7"/>
        <v>0</v>
      </c>
      <c r="P21" s="19">
        <f t="shared" si="7"/>
        <v>0</v>
      </c>
      <c r="Q21" s="19">
        <f t="shared" si="7"/>
        <v>0</v>
      </c>
      <c r="R21" s="19">
        <f t="shared" si="7"/>
        <v>0</v>
      </c>
      <c r="S21" s="19">
        <f t="shared" si="7"/>
        <v>0</v>
      </c>
      <c r="T21" s="19">
        <f t="shared" si="7"/>
        <v>0</v>
      </c>
      <c r="U21" s="19">
        <f t="shared" si="7"/>
        <v>0</v>
      </c>
      <c r="V21" s="19">
        <f t="shared" si="7"/>
        <v>0</v>
      </c>
      <c r="W21" s="19">
        <f t="shared" si="7"/>
        <v>0</v>
      </c>
      <c r="X21" s="19">
        <f t="shared" si="7"/>
        <v>0</v>
      </c>
      <c r="Y21" s="19">
        <f t="shared" si="7"/>
        <v>0</v>
      </c>
      <c r="Z21" s="19">
        <f t="shared" si="7"/>
        <v>0</v>
      </c>
    </row>
    <row r="22" spans="1:26">
      <c r="A22" s="32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39"/>
    </row>
    <row r="23" spans="1:26">
      <c r="A23" s="32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39"/>
    </row>
    <row r="24" spans="1:26" ht="13.5" thickBot="1">
      <c r="A24" s="32"/>
      <c r="B24" s="27" t="s">
        <v>39</v>
      </c>
      <c r="C24" s="27">
        <f>C6</f>
        <v>2012</v>
      </c>
      <c r="D24" s="27">
        <f>C24+1</f>
        <v>2013</v>
      </c>
      <c r="E24" s="27">
        <f t="shared" ref="E24:J24" si="8">D24+1</f>
        <v>2014</v>
      </c>
      <c r="F24" s="27">
        <f t="shared" si="8"/>
        <v>2015</v>
      </c>
      <c r="G24" s="27">
        <f t="shared" si="8"/>
        <v>2016</v>
      </c>
      <c r="H24" s="27">
        <f t="shared" si="8"/>
        <v>2017</v>
      </c>
      <c r="I24" s="27">
        <f t="shared" si="8"/>
        <v>2018</v>
      </c>
      <c r="J24" s="27">
        <f t="shared" si="8"/>
        <v>2019</v>
      </c>
      <c r="K24" s="27">
        <f t="shared" ref="K24" si="9">J24+1</f>
        <v>2020</v>
      </c>
      <c r="L24" s="27">
        <f t="shared" ref="L24" si="10">K24+1</f>
        <v>2021</v>
      </c>
      <c r="M24" s="27">
        <f t="shared" ref="M24" si="11">L24+1</f>
        <v>2022</v>
      </c>
      <c r="N24" s="27">
        <f t="shared" ref="N24" si="12">M24+1</f>
        <v>2023</v>
      </c>
      <c r="O24" s="27">
        <f t="shared" ref="O24" si="13">N24+1</f>
        <v>2024</v>
      </c>
      <c r="P24" s="27">
        <f t="shared" ref="P24" si="14">O24+1</f>
        <v>2025</v>
      </c>
      <c r="Q24" s="27">
        <f t="shared" ref="Q24" si="15">P24+1</f>
        <v>2026</v>
      </c>
      <c r="R24" s="27">
        <f t="shared" ref="R24" si="16">Q24+1</f>
        <v>2027</v>
      </c>
      <c r="S24" s="27">
        <f t="shared" ref="S24" si="17">R24+1</f>
        <v>2028</v>
      </c>
      <c r="T24" s="27">
        <f t="shared" ref="T24" si="18">S24+1</f>
        <v>2029</v>
      </c>
      <c r="U24" s="27">
        <f t="shared" ref="U24" si="19">T24+1</f>
        <v>2030</v>
      </c>
      <c r="V24" s="27">
        <f t="shared" ref="V24" si="20">U24+1</f>
        <v>2031</v>
      </c>
      <c r="W24" s="27">
        <f t="shared" ref="W24" si="21">V24+1</f>
        <v>2032</v>
      </c>
      <c r="X24" s="27">
        <f t="shared" ref="X24" si="22">W24+1</f>
        <v>2033</v>
      </c>
      <c r="Y24" s="27">
        <f t="shared" ref="Y24" si="23">X24+1</f>
        <v>2034</v>
      </c>
      <c r="Z24" s="39"/>
    </row>
    <row r="25" spans="1:26">
      <c r="A25" s="30"/>
      <c r="B25" s="18" t="s">
        <v>38</v>
      </c>
      <c r="C25" s="18">
        <v>1</v>
      </c>
      <c r="D25" s="18">
        <v>2</v>
      </c>
      <c r="E25" s="18">
        <v>3</v>
      </c>
      <c r="F25" s="18">
        <v>4</v>
      </c>
      <c r="G25" s="18">
        <v>5</v>
      </c>
      <c r="H25" s="18">
        <v>6</v>
      </c>
      <c r="I25" s="18">
        <v>7</v>
      </c>
      <c r="J25" s="18">
        <v>8</v>
      </c>
      <c r="K25" s="18">
        <v>9</v>
      </c>
      <c r="L25" s="18">
        <v>10</v>
      </c>
      <c r="M25" s="18">
        <v>11</v>
      </c>
      <c r="N25" s="18">
        <v>12</v>
      </c>
      <c r="O25" s="18">
        <v>13</v>
      </c>
      <c r="P25" s="18">
        <v>14</v>
      </c>
      <c r="Q25" s="18">
        <v>15</v>
      </c>
      <c r="R25" s="18">
        <v>16</v>
      </c>
      <c r="S25" s="18">
        <v>17</v>
      </c>
      <c r="T25" s="18">
        <v>18</v>
      </c>
      <c r="U25" s="18">
        <v>19</v>
      </c>
      <c r="V25" s="18">
        <v>20</v>
      </c>
      <c r="W25" s="18">
        <v>21</v>
      </c>
      <c r="X25" s="18">
        <v>22</v>
      </c>
      <c r="Y25" s="18">
        <v>23</v>
      </c>
      <c r="Z25" s="39"/>
    </row>
    <row r="26" spans="1:26">
      <c r="A26" s="29">
        <v>9</v>
      </c>
      <c r="B26" s="43" t="s">
        <v>37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39"/>
    </row>
    <row r="27" spans="1:26">
      <c r="A27" s="29">
        <v>10</v>
      </c>
      <c r="B27" s="43" t="s">
        <v>36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39"/>
    </row>
    <row r="28" spans="1:26">
      <c r="A28" s="29">
        <v>11</v>
      </c>
      <c r="B28" s="43" t="s">
        <v>35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39"/>
    </row>
    <row r="29" spans="1:26">
      <c r="A29" s="29">
        <v>12</v>
      </c>
      <c r="B29" s="43" t="s">
        <v>34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39"/>
    </row>
    <row r="30" spans="1:26">
      <c r="A30" s="29">
        <v>13</v>
      </c>
      <c r="B30" s="43" t="s">
        <v>33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39"/>
    </row>
    <row r="31" spans="1:26">
      <c r="A31" s="29">
        <v>14</v>
      </c>
      <c r="B31" s="43" t="s">
        <v>32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39"/>
    </row>
    <row r="32" spans="1:26">
      <c r="A32" s="29">
        <v>15</v>
      </c>
      <c r="B32" s="43" t="s">
        <v>31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39"/>
    </row>
    <row r="33" spans="1:26">
      <c r="A33" s="29">
        <v>16</v>
      </c>
      <c r="B33" s="43" t="s">
        <v>30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39"/>
    </row>
    <row r="34" spans="1:26">
      <c r="A34" s="29">
        <v>17</v>
      </c>
      <c r="B34" s="43" t="s">
        <v>29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39"/>
    </row>
    <row r="35" spans="1:26">
      <c r="A35" s="16"/>
      <c r="B35" s="15" t="s">
        <v>17</v>
      </c>
      <c r="C35" s="13">
        <f>C26+C27+C28+C29+C30+C31+C32+C33+C34</f>
        <v>0</v>
      </c>
      <c r="D35" s="13">
        <f t="shared" ref="D35:Y35" si="24">D26+D27+D28+D29+D30+D31+D32+D33+D34</f>
        <v>0</v>
      </c>
      <c r="E35" s="13">
        <f t="shared" si="24"/>
        <v>0</v>
      </c>
      <c r="F35" s="13">
        <f t="shared" si="24"/>
        <v>0</v>
      </c>
      <c r="G35" s="13">
        <f t="shared" si="24"/>
        <v>0</v>
      </c>
      <c r="H35" s="13">
        <f t="shared" si="24"/>
        <v>0</v>
      </c>
      <c r="I35" s="13">
        <f t="shared" si="24"/>
        <v>0</v>
      </c>
      <c r="J35" s="13">
        <f t="shared" si="24"/>
        <v>0</v>
      </c>
      <c r="K35" s="13">
        <f t="shared" si="24"/>
        <v>0</v>
      </c>
      <c r="L35" s="13">
        <f t="shared" si="24"/>
        <v>0</v>
      </c>
      <c r="M35" s="13">
        <f t="shared" si="24"/>
        <v>0</v>
      </c>
      <c r="N35" s="13">
        <f t="shared" si="24"/>
        <v>0</v>
      </c>
      <c r="O35" s="13">
        <f t="shared" si="24"/>
        <v>0</v>
      </c>
      <c r="P35" s="13">
        <f t="shared" si="24"/>
        <v>0</v>
      </c>
      <c r="Q35" s="13">
        <f t="shared" si="24"/>
        <v>0</v>
      </c>
      <c r="R35" s="13">
        <f t="shared" si="24"/>
        <v>0</v>
      </c>
      <c r="S35" s="13">
        <f t="shared" si="24"/>
        <v>0</v>
      </c>
      <c r="T35" s="13">
        <f t="shared" si="24"/>
        <v>0</v>
      </c>
      <c r="U35" s="13">
        <f t="shared" si="24"/>
        <v>0</v>
      </c>
      <c r="V35" s="13">
        <f t="shared" si="24"/>
        <v>0</v>
      </c>
      <c r="W35" s="13">
        <f t="shared" si="24"/>
        <v>0</v>
      </c>
      <c r="X35" s="13">
        <f t="shared" si="24"/>
        <v>0</v>
      </c>
      <c r="Y35" s="13">
        <f t="shared" si="24"/>
        <v>0</v>
      </c>
      <c r="Z35" s="39"/>
    </row>
    <row r="36" spans="1:26">
      <c r="A36" s="32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39"/>
    </row>
    <row r="37" spans="1:26">
      <c r="A37" s="32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39"/>
    </row>
    <row r="38" spans="1:26" ht="13.5" thickBot="1">
      <c r="A38" s="32"/>
      <c r="B38" s="27" t="s">
        <v>28</v>
      </c>
      <c r="C38" s="27">
        <f>C6</f>
        <v>2012</v>
      </c>
      <c r="D38" s="27">
        <f>C38+1</f>
        <v>2013</v>
      </c>
      <c r="E38" s="27">
        <f t="shared" ref="E38:J38" si="25">D38+1</f>
        <v>2014</v>
      </c>
      <c r="F38" s="27">
        <f t="shared" si="25"/>
        <v>2015</v>
      </c>
      <c r="G38" s="27">
        <f t="shared" si="25"/>
        <v>2016</v>
      </c>
      <c r="H38" s="27">
        <f t="shared" si="25"/>
        <v>2017</v>
      </c>
      <c r="I38" s="27">
        <f t="shared" si="25"/>
        <v>2018</v>
      </c>
      <c r="J38" s="27">
        <f t="shared" si="25"/>
        <v>2019</v>
      </c>
      <c r="K38" s="27">
        <f t="shared" ref="K38" si="26">J38+1</f>
        <v>2020</v>
      </c>
      <c r="L38" s="27">
        <f t="shared" ref="L38" si="27">K38+1</f>
        <v>2021</v>
      </c>
      <c r="M38" s="27">
        <f t="shared" ref="M38" si="28">L38+1</f>
        <v>2022</v>
      </c>
      <c r="N38" s="27">
        <f t="shared" ref="N38" si="29">M38+1</f>
        <v>2023</v>
      </c>
      <c r="O38" s="27">
        <f t="shared" ref="O38" si="30">N38+1</f>
        <v>2024</v>
      </c>
      <c r="P38" s="27">
        <f t="shared" ref="P38" si="31">O38+1</f>
        <v>2025</v>
      </c>
      <c r="Q38" s="27">
        <f t="shared" ref="Q38" si="32">P38+1</f>
        <v>2026</v>
      </c>
      <c r="R38" s="27">
        <f t="shared" ref="R38" si="33">Q38+1</f>
        <v>2027</v>
      </c>
      <c r="S38" s="27">
        <f t="shared" ref="S38" si="34">R38+1</f>
        <v>2028</v>
      </c>
      <c r="T38" s="27">
        <f t="shared" ref="T38" si="35">S38+1</f>
        <v>2029</v>
      </c>
      <c r="U38" s="27">
        <f t="shared" ref="U38" si="36">T38+1</f>
        <v>2030</v>
      </c>
      <c r="V38" s="27">
        <f t="shared" ref="V38" si="37">U38+1</f>
        <v>2031</v>
      </c>
      <c r="W38" s="27">
        <f t="shared" ref="W38" si="38">V38+1</f>
        <v>2032</v>
      </c>
      <c r="X38" s="27">
        <f t="shared" ref="X38" si="39">W38+1</f>
        <v>2033</v>
      </c>
      <c r="Y38" s="27">
        <f t="shared" ref="Y38" si="40">X38+1</f>
        <v>2034</v>
      </c>
      <c r="Z38" s="39"/>
    </row>
    <row r="39" spans="1:26">
      <c r="A39" s="12"/>
      <c r="B39" s="10" t="s">
        <v>27</v>
      </c>
      <c r="C39" s="11">
        <v>1</v>
      </c>
      <c r="D39" s="11">
        <v>2</v>
      </c>
      <c r="E39" s="11">
        <v>3</v>
      </c>
      <c r="F39" s="11">
        <v>4</v>
      </c>
      <c r="G39" s="11">
        <v>5</v>
      </c>
      <c r="H39" s="11">
        <v>6</v>
      </c>
      <c r="I39" s="11">
        <v>7</v>
      </c>
      <c r="J39" s="11">
        <v>8</v>
      </c>
      <c r="K39" s="11">
        <v>9</v>
      </c>
      <c r="L39" s="11">
        <v>10</v>
      </c>
      <c r="M39" s="11">
        <v>11</v>
      </c>
      <c r="N39" s="11">
        <v>12</v>
      </c>
      <c r="O39" s="11">
        <v>13</v>
      </c>
      <c r="P39" s="11">
        <v>14</v>
      </c>
      <c r="Q39" s="11">
        <v>15</v>
      </c>
      <c r="R39" s="11">
        <v>16</v>
      </c>
      <c r="S39" s="11">
        <v>17</v>
      </c>
      <c r="T39" s="11">
        <v>18</v>
      </c>
      <c r="U39" s="11">
        <v>19</v>
      </c>
      <c r="V39" s="11">
        <v>20</v>
      </c>
      <c r="W39" s="11">
        <v>21</v>
      </c>
      <c r="X39" s="11">
        <v>22</v>
      </c>
      <c r="Y39" s="11">
        <v>23</v>
      </c>
      <c r="Z39" s="39"/>
    </row>
    <row r="40" spans="1:26">
      <c r="A40" s="29">
        <v>18</v>
      </c>
      <c r="B40" s="43" t="s">
        <v>26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39"/>
    </row>
    <row r="41" spans="1:26">
      <c r="A41" s="29">
        <v>19</v>
      </c>
      <c r="B41" s="43" t="s">
        <v>25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39"/>
    </row>
    <row r="42" spans="1:26">
      <c r="A42" s="29">
        <v>20</v>
      </c>
      <c r="B42" s="43" t="s">
        <v>24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39"/>
    </row>
    <row r="43" spans="1:26">
      <c r="A43" s="17"/>
      <c r="B43" s="47" t="s">
        <v>23</v>
      </c>
      <c r="C43" s="49">
        <f>C40+C41+C42</f>
        <v>0</v>
      </c>
      <c r="D43" s="49">
        <f t="shared" ref="D43:J43" si="41">D40+D41+D42</f>
        <v>0</v>
      </c>
      <c r="E43" s="49">
        <f t="shared" si="41"/>
        <v>0</v>
      </c>
      <c r="F43" s="49">
        <f t="shared" si="41"/>
        <v>0</v>
      </c>
      <c r="G43" s="49">
        <f t="shared" si="41"/>
        <v>0</v>
      </c>
      <c r="H43" s="49">
        <f t="shared" si="41"/>
        <v>0</v>
      </c>
      <c r="I43" s="49">
        <f t="shared" si="41"/>
        <v>0</v>
      </c>
      <c r="J43" s="49">
        <f t="shared" si="41"/>
        <v>0</v>
      </c>
      <c r="K43" s="49">
        <f t="shared" ref="K43:Y43" si="42">K40+K41+K42</f>
        <v>0</v>
      </c>
      <c r="L43" s="49">
        <f t="shared" si="42"/>
        <v>0</v>
      </c>
      <c r="M43" s="49">
        <f t="shared" si="42"/>
        <v>0</v>
      </c>
      <c r="N43" s="49">
        <f t="shared" si="42"/>
        <v>0</v>
      </c>
      <c r="O43" s="49">
        <f t="shared" si="42"/>
        <v>0</v>
      </c>
      <c r="P43" s="49">
        <f t="shared" si="42"/>
        <v>0</v>
      </c>
      <c r="Q43" s="49">
        <f t="shared" si="42"/>
        <v>0</v>
      </c>
      <c r="R43" s="49">
        <f t="shared" si="42"/>
        <v>0</v>
      </c>
      <c r="S43" s="49">
        <f t="shared" si="42"/>
        <v>0</v>
      </c>
      <c r="T43" s="49">
        <f t="shared" si="42"/>
        <v>0</v>
      </c>
      <c r="U43" s="49">
        <f t="shared" si="42"/>
        <v>0</v>
      </c>
      <c r="V43" s="49">
        <f t="shared" si="42"/>
        <v>0</v>
      </c>
      <c r="W43" s="49">
        <f t="shared" si="42"/>
        <v>0</v>
      </c>
      <c r="X43" s="49">
        <f t="shared" si="42"/>
        <v>0</v>
      </c>
      <c r="Y43" s="49">
        <f t="shared" si="42"/>
        <v>0</v>
      </c>
      <c r="Z43" s="39"/>
    </row>
    <row r="44" spans="1:26">
      <c r="A44" s="29">
        <v>21</v>
      </c>
      <c r="B44" s="43" t="s">
        <v>22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39"/>
    </row>
    <row r="45" spans="1:26">
      <c r="A45" s="29">
        <v>22</v>
      </c>
      <c r="B45" s="43" t="s">
        <v>21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39"/>
    </row>
    <row r="46" spans="1:26">
      <c r="A46" s="16"/>
      <c r="B46" s="15" t="s">
        <v>18</v>
      </c>
      <c r="C46" s="13">
        <f>C43+C44+C45</f>
        <v>0</v>
      </c>
      <c r="D46" s="13">
        <f t="shared" ref="D46:J46" si="43">D43+D44+D45</f>
        <v>0</v>
      </c>
      <c r="E46" s="13">
        <f t="shared" si="43"/>
        <v>0</v>
      </c>
      <c r="F46" s="13">
        <f t="shared" si="43"/>
        <v>0</v>
      </c>
      <c r="G46" s="13">
        <f t="shared" si="43"/>
        <v>0</v>
      </c>
      <c r="H46" s="13">
        <f t="shared" si="43"/>
        <v>0</v>
      </c>
      <c r="I46" s="13">
        <f t="shared" si="43"/>
        <v>0</v>
      </c>
      <c r="J46" s="13">
        <f t="shared" si="43"/>
        <v>0</v>
      </c>
      <c r="K46" s="13">
        <f t="shared" ref="K46:Y46" si="44">K43+K44+K45</f>
        <v>0</v>
      </c>
      <c r="L46" s="13">
        <f t="shared" si="44"/>
        <v>0</v>
      </c>
      <c r="M46" s="13">
        <f t="shared" si="44"/>
        <v>0</v>
      </c>
      <c r="N46" s="13">
        <f t="shared" si="44"/>
        <v>0</v>
      </c>
      <c r="O46" s="13">
        <f t="shared" si="44"/>
        <v>0</v>
      </c>
      <c r="P46" s="13">
        <f t="shared" si="44"/>
        <v>0</v>
      </c>
      <c r="Q46" s="13">
        <f t="shared" si="44"/>
        <v>0</v>
      </c>
      <c r="R46" s="13">
        <f t="shared" si="44"/>
        <v>0</v>
      </c>
      <c r="S46" s="13">
        <f t="shared" si="44"/>
        <v>0</v>
      </c>
      <c r="T46" s="13">
        <f t="shared" si="44"/>
        <v>0</v>
      </c>
      <c r="U46" s="13">
        <f t="shared" si="44"/>
        <v>0</v>
      </c>
      <c r="V46" s="13">
        <f t="shared" si="44"/>
        <v>0</v>
      </c>
      <c r="W46" s="13">
        <f t="shared" si="44"/>
        <v>0</v>
      </c>
      <c r="X46" s="13">
        <f t="shared" si="44"/>
        <v>0</v>
      </c>
      <c r="Y46" s="13">
        <f t="shared" si="44"/>
        <v>0</v>
      </c>
      <c r="Z46" s="39"/>
    </row>
    <row r="47" spans="1:26">
      <c r="A47" s="32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39"/>
    </row>
    <row r="48" spans="1:26">
      <c r="A48" s="32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39"/>
    </row>
    <row r="49" spans="1:26" ht="13.5" thickBot="1">
      <c r="A49" s="32"/>
      <c r="B49" s="27" t="s">
        <v>20</v>
      </c>
      <c r="C49" s="27">
        <f>C6</f>
        <v>2012</v>
      </c>
      <c r="D49" s="27">
        <f>C49+1</f>
        <v>2013</v>
      </c>
      <c r="E49" s="27">
        <f t="shared" ref="E49:J49" si="45">D49+1</f>
        <v>2014</v>
      </c>
      <c r="F49" s="27">
        <f t="shared" si="45"/>
        <v>2015</v>
      </c>
      <c r="G49" s="27">
        <f t="shared" si="45"/>
        <v>2016</v>
      </c>
      <c r="H49" s="27">
        <f t="shared" si="45"/>
        <v>2017</v>
      </c>
      <c r="I49" s="27">
        <f t="shared" si="45"/>
        <v>2018</v>
      </c>
      <c r="J49" s="27">
        <f t="shared" si="45"/>
        <v>2019</v>
      </c>
      <c r="K49" s="27">
        <f t="shared" ref="K49" si="46">J49+1</f>
        <v>2020</v>
      </c>
      <c r="L49" s="27">
        <f t="shared" ref="L49" si="47">K49+1</f>
        <v>2021</v>
      </c>
      <c r="M49" s="27">
        <f t="shared" ref="M49" si="48">L49+1</f>
        <v>2022</v>
      </c>
      <c r="N49" s="27">
        <f t="shared" ref="N49" si="49">M49+1</f>
        <v>2023</v>
      </c>
      <c r="O49" s="27">
        <f t="shared" ref="O49" si="50">N49+1</f>
        <v>2024</v>
      </c>
      <c r="P49" s="27">
        <f t="shared" ref="P49" si="51">O49+1</f>
        <v>2025</v>
      </c>
      <c r="Q49" s="27">
        <f t="shared" ref="Q49" si="52">P49+1</f>
        <v>2026</v>
      </c>
      <c r="R49" s="27">
        <f t="shared" ref="R49" si="53">Q49+1</f>
        <v>2027</v>
      </c>
      <c r="S49" s="27">
        <f t="shared" ref="S49" si="54">R49+1</f>
        <v>2028</v>
      </c>
      <c r="T49" s="27">
        <f t="shared" ref="T49" si="55">S49+1</f>
        <v>2029</v>
      </c>
      <c r="U49" s="27">
        <f t="shared" ref="U49" si="56">T49+1</f>
        <v>2030</v>
      </c>
      <c r="V49" s="27">
        <f t="shared" ref="V49" si="57">U49+1</f>
        <v>2031</v>
      </c>
      <c r="W49" s="27">
        <f t="shared" ref="W49" si="58">V49+1</f>
        <v>2032</v>
      </c>
      <c r="X49" s="27">
        <f t="shared" ref="X49" si="59">W49+1</f>
        <v>2033</v>
      </c>
      <c r="Y49" s="27">
        <f t="shared" ref="Y49" si="60">X49+1</f>
        <v>2034</v>
      </c>
      <c r="Z49" s="39"/>
    </row>
    <row r="50" spans="1:26">
      <c r="A50" s="12"/>
      <c r="B50" s="10" t="s">
        <v>19</v>
      </c>
      <c r="C50" s="11">
        <v>1</v>
      </c>
      <c r="D50" s="11">
        <v>2</v>
      </c>
      <c r="E50" s="11">
        <v>3</v>
      </c>
      <c r="F50" s="11">
        <v>4</v>
      </c>
      <c r="G50" s="11">
        <v>5</v>
      </c>
      <c r="H50" s="11">
        <v>6</v>
      </c>
      <c r="I50" s="11">
        <v>7</v>
      </c>
      <c r="J50" s="11">
        <v>8</v>
      </c>
      <c r="K50" s="11">
        <v>9</v>
      </c>
      <c r="L50" s="11">
        <v>10</v>
      </c>
      <c r="M50" s="11">
        <v>11</v>
      </c>
      <c r="N50" s="11">
        <v>12</v>
      </c>
      <c r="O50" s="11">
        <v>13</v>
      </c>
      <c r="P50" s="11">
        <v>14</v>
      </c>
      <c r="Q50" s="11">
        <v>15</v>
      </c>
      <c r="R50" s="11">
        <v>16</v>
      </c>
      <c r="S50" s="11">
        <v>17</v>
      </c>
      <c r="T50" s="11">
        <v>18</v>
      </c>
      <c r="U50" s="11">
        <v>19</v>
      </c>
      <c r="V50" s="11">
        <v>20</v>
      </c>
      <c r="W50" s="11">
        <v>21</v>
      </c>
      <c r="X50" s="11">
        <v>22</v>
      </c>
      <c r="Y50" s="11">
        <v>23</v>
      </c>
      <c r="Z50" s="39"/>
    </row>
    <row r="51" spans="1:26">
      <c r="A51" s="17">
        <v>23</v>
      </c>
      <c r="B51" s="50" t="s">
        <v>18</v>
      </c>
      <c r="C51" s="49">
        <f>C46</f>
        <v>0</v>
      </c>
      <c r="D51" s="49">
        <f t="shared" ref="D51:J51" si="61">D46</f>
        <v>0</v>
      </c>
      <c r="E51" s="49">
        <f t="shared" si="61"/>
        <v>0</v>
      </c>
      <c r="F51" s="49">
        <f t="shared" si="61"/>
        <v>0</v>
      </c>
      <c r="G51" s="49">
        <f t="shared" si="61"/>
        <v>0</v>
      </c>
      <c r="H51" s="49">
        <f t="shared" si="61"/>
        <v>0</v>
      </c>
      <c r="I51" s="49">
        <f t="shared" si="61"/>
        <v>0</v>
      </c>
      <c r="J51" s="49">
        <f t="shared" si="61"/>
        <v>0</v>
      </c>
      <c r="K51" s="49">
        <f t="shared" ref="K51:Y51" si="62">K46</f>
        <v>0</v>
      </c>
      <c r="L51" s="49">
        <f t="shared" si="62"/>
        <v>0</v>
      </c>
      <c r="M51" s="49">
        <f t="shared" si="62"/>
        <v>0</v>
      </c>
      <c r="N51" s="49">
        <f t="shared" si="62"/>
        <v>0</v>
      </c>
      <c r="O51" s="49">
        <f t="shared" si="62"/>
        <v>0</v>
      </c>
      <c r="P51" s="49">
        <f t="shared" si="62"/>
        <v>0</v>
      </c>
      <c r="Q51" s="49">
        <f t="shared" si="62"/>
        <v>0</v>
      </c>
      <c r="R51" s="49">
        <f t="shared" si="62"/>
        <v>0</v>
      </c>
      <c r="S51" s="49">
        <f t="shared" si="62"/>
        <v>0</v>
      </c>
      <c r="T51" s="49">
        <f t="shared" si="62"/>
        <v>0</v>
      </c>
      <c r="U51" s="49">
        <f t="shared" si="62"/>
        <v>0</v>
      </c>
      <c r="V51" s="49">
        <f t="shared" si="62"/>
        <v>0</v>
      </c>
      <c r="W51" s="49">
        <f t="shared" si="62"/>
        <v>0</v>
      </c>
      <c r="X51" s="49">
        <f t="shared" si="62"/>
        <v>0</v>
      </c>
      <c r="Y51" s="49">
        <f t="shared" si="62"/>
        <v>0</v>
      </c>
      <c r="Z51" s="39"/>
    </row>
    <row r="52" spans="1:26">
      <c r="A52" s="17">
        <v>24</v>
      </c>
      <c r="B52" s="50" t="s">
        <v>17</v>
      </c>
      <c r="C52" s="49">
        <f>C35</f>
        <v>0</v>
      </c>
      <c r="D52" s="49">
        <f t="shared" ref="D52:J52" si="63">D35</f>
        <v>0</v>
      </c>
      <c r="E52" s="49">
        <f t="shared" si="63"/>
        <v>0</v>
      </c>
      <c r="F52" s="49">
        <f t="shared" si="63"/>
        <v>0</v>
      </c>
      <c r="G52" s="49">
        <f t="shared" si="63"/>
        <v>0</v>
      </c>
      <c r="H52" s="49">
        <f t="shared" si="63"/>
        <v>0</v>
      </c>
      <c r="I52" s="49">
        <f t="shared" si="63"/>
        <v>0</v>
      </c>
      <c r="J52" s="49">
        <f t="shared" si="63"/>
        <v>0</v>
      </c>
      <c r="K52" s="49">
        <f t="shared" ref="K52:Y52" si="64">K35</f>
        <v>0</v>
      </c>
      <c r="L52" s="49">
        <f t="shared" si="64"/>
        <v>0</v>
      </c>
      <c r="M52" s="49">
        <f t="shared" si="64"/>
        <v>0</v>
      </c>
      <c r="N52" s="49">
        <f t="shared" si="64"/>
        <v>0</v>
      </c>
      <c r="O52" s="49">
        <f t="shared" si="64"/>
        <v>0</v>
      </c>
      <c r="P52" s="49">
        <f t="shared" si="64"/>
        <v>0</v>
      </c>
      <c r="Q52" s="49">
        <f t="shared" si="64"/>
        <v>0</v>
      </c>
      <c r="R52" s="49">
        <f t="shared" si="64"/>
        <v>0</v>
      </c>
      <c r="S52" s="49">
        <f t="shared" si="64"/>
        <v>0</v>
      </c>
      <c r="T52" s="49">
        <f t="shared" si="64"/>
        <v>0</v>
      </c>
      <c r="U52" s="49">
        <f t="shared" si="64"/>
        <v>0</v>
      </c>
      <c r="V52" s="49">
        <f t="shared" si="64"/>
        <v>0</v>
      </c>
      <c r="W52" s="49">
        <f t="shared" si="64"/>
        <v>0</v>
      </c>
      <c r="X52" s="49">
        <f t="shared" si="64"/>
        <v>0</v>
      </c>
      <c r="Y52" s="49">
        <f t="shared" si="64"/>
        <v>0</v>
      </c>
      <c r="Z52" s="39"/>
    </row>
    <row r="53" spans="1:26">
      <c r="A53" s="29">
        <v>25</v>
      </c>
      <c r="B53" s="43" t="s">
        <v>16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39"/>
    </row>
    <row r="54" spans="1:26">
      <c r="A54" s="17">
        <v>26</v>
      </c>
      <c r="B54" s="50" t="s">
        <v>15</v>
      </c>
      <c r="C54" s="49">
        <f>C51-C52-C53</f>
        <v>0</v>
      </c>
      <c r="D54" s="49">
        <f t="shared" ref="D54:J54" si="65">D51-D52-D53</f>
        <v>0</v>
      </c>
      <c r="E54" s="49">
        <f t="shared" si="65"/>
        <v>0</v>
      </c>
      <c r="F54" s="49">
        <f t="shared" si="65"/>
        <v>0</v>
      </c>
      <c r="G54" s="49">
        <f t="shared" si="65"/>
        <v>0</v>
      </c>
      <c r="H54" s="49">
        <f t="shared" si="65"/>
        <v>0</v>
      </c>
      <c r="I54" s="49">
        <f t="shared" si="65"/>
        <v>0</v>
      </c>
      <c r="J54" s="49">
        <f t="shared" si="65"/>
        <v>0</v>
      </c>
      <c r="K54" s="49">
        <f t="shared" ref="K54:Y54" si="66">K51-K52-K53</f>
        <v>0</v>
      </c>
      <c r="L54" s="49">
        <f t="shared" si="66"/>
        <v>0</v>
      </c>
      <c r="M54" s="49">
        <f t="shared" si="66"/>
        <v>0</v>
      </c>
      <c r="N54" s="49">
        <f t="shared" si="66"/>
        <v>0</v>
      </c>
      <c r="O54" s="49">
        <f t="shared" si="66"/>
        <v>0</v>
      </c>
      <c r="P54" s="49">
        <f t="shared" si="66"/>
        <v>0</v>
      </c>
      <c r="Q54" s="49">
        <f t="shared" si="66"/>
        <v>0</v>
      </c>
      <c r="R54" s="49">
        <f t="shared" si="66"/>
        <v>0</v>
      </c>
      <c r="S54" s="49">
        <f t="shared" si="66"/>
        <v>0</v>
      </c>
      <c r="T54" s="49">
        <f t="shared" si="66"/>
        <v>0</v>
      </c>
      <c r="U54" s="49">
        <f t="shared" si="66"/>
        <v>0</v>
      </c>
      <c r="V54" s="49">
        <f t="shared" si="66"/>
        <v>0</v>
      </c>
      <c r="W54" s="49">
        <f t="shared" si="66"/>
        <v>0</v>
      </c>
      <c r="X54" s="49">
        <f t="shared" si="66"/>
        <v>0</v>
      </c>
      <c r="Y54" s="49">
        <f t="shared" si="66"/>
        <v>0</v>
      </c>
      <c r="Z54" s="39"/>
    </row>
    <row r="55" spans="1:26">
      <c r="A55" s="16">
        <v>27</v>
      </c>
      <c r="B55" s="14" t="s">
        <v>14</v>
      </c>
      <c r="C55" s="13">
        <f>IF(C54&gt;0,0.19*C54,0)</f>
        <v>0</v>
      </c>
      <c r="D55" s="13">
        <f t="shared" ref="D55:J55" si="67">IF(D54&gt;0,0.19*D54,0)</f>
        <v>0</v>
      </c>
      <c r="E55" s="13">
        <f t="shared" si="67"/>
        <v>0</v>
      </c>
      <c r="F55" s="13">
        <f t="shared" si="67"/>
        <v>0</v>
      </c>
      <c r="G55" s="13">
        <f t="shared" si="67"/>
        <v>0</v>
      </c>
      <c r="H55" s="13">
        <f t="shared" si="67"/>
        <v>0</v>
      </c>
      <c r="I55" s="13">
        <f t="shared" si="67"/>
        <v>0</v>
      </c>
      <c r="J55" s="13">
        <f t="shared" si="67"/>
        <v>0</v>
      </c>
      <c r="K55" s="13">
        <f t="shared" ref="K55:Y55" si="68">IF(K54&gt;0,0.19*K54,0)</f>
        <v>0</v>
      </c>
      <c r="L55" s="13">
        <f t="shared" si="68"/>
        <v>0</v>
      </c>
      <c r="M55" s="13">
        <f t="shared" si="68"/>
        <v>0</v>
      </c>
      <c r="N55" s="13">
        <f t="shared" si="68"/>
        <v>0</v>
      </c>
      <c r="O55" s="13">
        <f t="shared" si="68"/>
        <v>0</v>
      </c>
      <c r="P55" s="13">
        <f t="shared" si="68"/>
        <v>0</v>
      </c>
      <c r="Q55" s="13">
        <f t="shared" si="68"/>
        <v>0</v>
      </c>
      <c r="R55" s="13">
        <f t="shared" si="68"/>
        <v>0</v>
      </c>
      <c r="S55" s="13">
        <f t="shared" si="68"/>
        <v>0</v>
      </c>
      <c r="T55" s="13">
        <f t="shared" si="68"/>
        <v>0</v>
      </c>
      <c r="U55" s="13">
        <f t="shared" si="68"/>
        <v>0</v>
      </c>
      <c r="V55" s="13">
        <f t="shared" si="68"/>
        <v>0</v>
      </c>
      <c r="W55" s="13">
        <f t="shared" si="68"/>
        <v>0</v>
      </c>
      <c r="X55" s="13">
        <f t="shared" si="68"/>
        <v>0</v>
      </c>
      <c r="Y55" s="13">
        <f t="shared" si="68"/>
        <v>0</v>
      </c>
      <c r="Z55" s="39"/>
    </row>
    <row r="56" spans="1:26">
      <c r="A56" s="32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39"/>
    </row>
    <row r="57" spans="1:26">
      <c r="A57" s="32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39"/>
    </row>
    <row r="58" spans="1:26" ht="13.5" thickBot="1">
      <c r="A58" s="32"/>
      <c r="B58" s="27" t="s">
        <v>13</v>
      </c>
      <c r="C58" s="27">
        <f>C6</f>
        <v>2012</v>
      </c>
      <c r="D58" s="27">
        <f>C58+1</f>
        <v>2013</v>
      </c>
      <c r="E58" s="27">
        <f t="shared" ref="E58:J58" si="69">D58+1</f>
        <v>2014</v>
      </c>
      <c r="F58" s="27">
        <f t="shared" si="69"/>
        <v>2015</v>
      </c>
      <c r="G58" s="27">
        <f t="shared" si="69"/>
        <v>2016</v>
      </c>
      <c r="H58" s="27">
        <f t="shared" si="69"/>
        <v>2017</v>
      </c>
      <c r="I58" s="27">
        <f t="shared" si="69"/>
        <v>2018</v>
      </c>
      <c r="J58" s="27">
        <f t="shared" si="69"/>
        <v>2019</v>
      </c>
      <c r="K58" s="27">
        <f t="shared" ref="K58" si="70">J58+1</f>
        <v>2020</v>
      </c>
      <c r="L58" s="27">
        <f t="shared" ref="L58" si="71">K58+1</f>
        <v>2021</v>
      </c>
      <c r="M58" s="27">
        <f t="shared" ref="M58" si="72">L58+1</f>
        <v>2022</v>
      </c>
      <c r="N58" s="27">
        <f t="shared" ref="N58" si="73">M58+1</f>
        <v>2023</v>
      </c>
      <c r="O58" s="27">
        <f t="shared" ref="O58" si="74">N58+1</f>
        <v>2024</v>
      </c>
      <c r="P58" s="27">
        <f t="shared" ref="P58" si="75">O58+1</f>
        <v>2025</v>
      </c>
      <c r="Q58" s="27">
        <f t="shared" ref="Q58" si="76">P58+1</f>
        <v>2026</v>
      </c>
      <c r="R58" s="27">
        <f t="shared" ref="R58" si="77">Q58+1</f>
        <v>2027</v>
      </c>
      <c r="S58" s="27">
        <f t="shared" ref="S58" si="78">R58+1</f>
        <v>2028</v>
      </c>
      <c r="T58" s="27">
        <f t="shared" ref="T58" si="79">S58+1</f>
        <v>2029</v>
      </c>
      <c r="U58" s="27">
        <f t="shared" ref="U58" si="80">T58+1</f>
        <v>2030</v>
      </c>
      <c r="V58" s="27">
        <f t="shared" ref="V58" si="81">U58+1</f>
        <v>2031</v>
      </c>
      <c r="W58" s="27">
        <f t="shared" ref="W58" si="82">V58+1</f>
        <v>2032</v>
      </c>
      <c r="X58" s="27">
        <f t="shared" ref="X58" si="83">W58+1</f>
        <v>2033</v>
      </c>
      <c r="Y58" s="27">
        <f t="shared" ref="Y58" si="84">X58+1</f>
        <v>2034</v>
      </c>
      <c r="Z58" s="39"/>
    </row>
    <row r="59" spans="1:26">
      <c r="A59" s="12"/>
      <c r="B59" s="10" t="s">
        <v>12</v>
      </c>
      <c r="C59" s="11">
        <v>1</v>
      </c>
      <c r="D59" s="11">
        <v>2</v>
      </c>
      <c r="E59" s="11">
        <v>3</v>
      </c>
      <c r="F59" s="11">
        <v>4</v>
      </c>
      <c r="G59" s="11">
        <v>5</v>
      </c>
      <c r="H59" s="11">
        <v>6</v>
      </c>
      <c r="I59" s="11">
        <v>7</v>
      </c>
      <c r="J59" s="11">
        <v>8</v>
      </c>
      <c r="K59" s="11">
        <v>9</v>
      </c>
      <c r="L59" s="11">
        <v>10</v>
      </c>
      <c r="M59" s="11">
        <v>11</v>
      </c>
      <c r="N59" s="11">
        <v>12</v>
      </c>
      <c r="O59" s="11">
        <v>13</v>
      </c>
      <c r="P59" s="11">
        <v>14</v>
      </c>
      <c r="Q59" s="11">
        <v>15</v>
      </c>
      <c r="R59" s="11">
        <v>16</v>
      </c>
      <c r="S59" s="11">
        <v>17</v>
      </c>
      <c r="T59" s="11">
        <v>18</v>
      </c>
      <c r="U59" s="11">
        <v>19</v>
      </c>
      <c r="V59" s="11">
        <v>20</v>
      </c>
      <c r="W59" s="11">
        <v>21</v>
      </c>
      <c r="X59" s="11">
        <v>22</v>
      </c>
      <c r="Y59" s="11">
        <v>23</v>
      </c>
      <c r="Z59" s="10" t="s">
        <v>11</v>
      </c>
    </row>
    <row r="60" spans="1:26" ht="12.75" hidden="1" customHeight="1">
      <c r="A60" s="33"/>
      <c r="B60" s="51" t="s">
        <v>5</v>
      </c>
      <c r="C60" s="52">
        <f>POWER((1+$C$7),C39-1)</f>
        <v>1</v>
      </c>
      <c r="D60" s="52">
        <f t="shared" ref="D60:J60" si="85">POWER((1+$C$7),D39-1)</f>
        <v>1.05</v>
      </c>
      <c r="E60" s="52">
        <f t="shared" si="85"/>
        <v>1.1025</v>
      </c>
      <c r="F60" s="52">
        <f t="shared" si="85"/>
        <v>1.1576250000000001</v>
      </c>
      <c r="G60" s="52">
        <f t="shared" si="85"/>
        <v>1.21550625</v>
      </c>
      <c r="H60" s="52">
        <f t="shared" si="85"/>
        <v>1.2762815625000001</v>
      </c>
      <c r="I60" s="52">
        <f t="shared" si="85"/>
        <v>1.340095640625</v>
      </c>
      <c r="J60" s="52">
        <f t="shared" si="85"/>
        <v>1.4071004226562502</v>
      </c>
      <c r="K60" s="52">
        <f t="shared" ref="K60:Y60" si="86">POWER((1+$C$7),K39-1)</f>
        <v>1.4774554437890626</v>
      </c>
      <c r="L60" s="52">
        <f t="shared" si="86"/>
        <v>1.5513282159785158</v>
      </c>
      <c r="M60" s="52">
        <f t="shared" si="86"/>
        <v>1.6288946267774416</v>
      </c>
      <c r="N60" s="52">
        <f t="shared" si="86"/>
        <v>1.7103393581163138</v>
      </c>
      <c r="O60" s="52">
        <f t="shared" si="86"/>
        <v>1.7958563260221292</v>
      </c>
      <c r="P60" s="52">
        <f t="shared" si="86"/>
        <v>1.885649142323236</v>
      </c>
      <c r="Q60" s="52">
        <f t="shared" si="86"/>
        <v>1.9799315994393973</v>
      </c>
      <c r="R60" s="52">
        <f t="shared" si="86"/>
        <v>2.0789281794113679</v>
      </c>
      <c r="S60" s="52">
        <f t="shared" si="86"/>
        <v>2.182874588381936</v>
      </c>
      <c r="T60" s="52">
        <f t="shared" si="86"/>
        <v>2.2920183178010332</v>
      </c>
      <c r="U60" s="52">
        <f t="shared" si="86"/>
        <v>2.4066192336910848</v>
      </c>
      <c r="V60" s="52">
        <f t="shared" si="86"/>
        <v>2.526950195375639</v>
      </c>
      <c r="W60" s="52">
        <f t="shared" si="86"/>
        <v>2.6532977051444209</v>
      </c>
      <c r="X60" s="52">
        <f t="shared" si="86"/>
        <v>2.7859625904016418</v>
      </c>
      <c r="Y60" s="52">
        <f t="shared" si="86"/>
        <v>2.9252607199217238</v>
      </c>
      <c r="Z60" s="53"/>
    </row>
    <row r="61" spans="1:26" ht="12.75" hidden="1" customHeight="1">
      <c r="A61" s="33"/>
      <c r="B61" s="54" t="s">
        <v>4</v>
      </c>
      <c r="C61" s="55">
        <f>1/C60</f>
        <v>1</v>
      </c>
      <c r="D61" s="55">
        <f>1/D60</f>
        <v>0.95238095238095233</v>
      </c>
      <c r="E61" s="55">
        <f t="shared" ref="E61:I61" si="87">1/E60</f>
        <v>0.90702947845804982</v>
      </c>
      <c r="F61" s="55">
        <f t="shared" si="87"/>
        <v>0.86383759853147601</v>
      </c>
      <c r="G61" s="55">
        <f t="shared" si="87"/>
        <v>0.82270247479188197</v>
      </c>
      <c r="H61" s="55">
        <f t="shared" si="87"/>
        <v>0.78352616646845896</v>
      </c>
      <c r="I61" s="55">
        <f t="shared" si="87"/>
        <v>0.74621539663662761</v>
      </c>
      <c r="J61" s="55">
        <f>1/J60</f>
        <v>0.71068133013012147</v>
      </c>
      <c r="K61" s="55">
        <f t="shared" ref="K61:Y61" si="88">1/K60</f>
        <v>0.67683936202868722</v>
      </c>
      <c r="L61" s="55">
        <f t="shared" si="88"/>
        <v>0.64460891621779726</v>
      </c>
      <c r="M61" s="55">
        <f t="shared" si="88"/>
        <v>0.61391325354075932</v>
      </c>
      <c r="N61" s="55">
        <f t="shared" si="88"/>
        <v>0.5846792890864374</v>
      </c>
      <c r="O61" s="55">
        <f t="shared" si="88"/>
        <v>0.5568374181775595</v>
      </c>
      <c r="P61" s="55">
        <f t="shared" si="88"/>
        <v>0.53032135064529462</v>
      </c>
      <c r="Q61" s="55">
        <f t="shared" si="88"/>
        <v>0.50506795299551888</v>
      </c>
      <c r="R61" s="55">
        <f t="shared" si="88"/>
        <v>0.48101709809097021</v>
      </c>
      <c r="S61" s="55">
        <f t="shared" si="88"/>
        <v>0.45811152199140021</v>
      </c>
      <c r="T61" s="55">
        <f t="shared" si="88"/>
        <v>0.43629668761085727</v>
      </c>
      <c r="U61" s="55">
        <f t="shared" si="88"/>
        <v>0.41552065486748313</v>
      </c>
      <c r="V61" s="55">
        <f t="shared" si="88"/>
        <v>0.39573395701665059</v>
      </c>
      <c r="W61" s="55">
        <f t="shared" si="88"/>
        <v>0.37688948287300061</v>
      </c>
      <c r="X61" s="55">
        <f t="shared" si="88"/>
        <v>0.35894236464095297</v>
      </c>
      <c r="Y61" s="55">
        <f t="shared" si="88"/>
        <v>0.3418498710866219</v>
      </c>
      <c r="Z61" s="56"/>
    </row>
    <row r="62" spans="1:26" ht="12.75" hidden="1" customHeight="1">
      <c r="A62" s="29"/>
      <c r="B62" s="43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43">
        <f>Z21*Y61</f>
        <v>0</v>
      </c>
    </row>
    <row r="63" spans="1:26">
      <c r="A63" s="34">
        <v>28</v>
      </c>
      <c r="B63" s="8" t="s">
        <v>10</v>
      </c>
      <c r="C63" s="7">
        <f>C35+C55</f>
        <v>0</v>
      </c>
      <c r="D63" s="7">
        <f t="shared" ref="D63:J63" si="89">D35+D55</f>
        <v>0</v>
      </c>
      <c r="E63" s="7">
        <f t="shared" si="89"/>
        <v>0</v>
      </c>
      <c r="F63" s="7">
        <f t="shared" si="89"/>
        <v>0</v>
      </c>
      <c r="G63" s="7">
        <f t="shared" si="89"/>
        <v>0</v>
      </c>
      <c r="H63" s="7">
        <f t="shared" si="89"/>
        <v>0</v>
      </c>
      <c r="I63" s="7">
        <f t="shared" si="89"/>
        <v>0</v>
      </c>
      <c r="J63" s="7">
        <f t="shared" si="89"/>
        <v>0</v>
      </c>
      <c r="K63" s="7">
        <f t="shared" ref="K63:Y63" si="90">K35+K55</f>
        <v>0</v>
      </c>
      <c r="L63" s="7">
        <f t="shared" si="90"/>
        <v>0</v>
      </c>
      <c r="M63" s="7">
        <f t="shared" si="90"/>
        <v>0</v>
      </c>
      <c r="N63" s="7">
        <f t="shared" si="90"/>
        <v>0</v>
      </c>
      <c r="O63" s="7">
        <f t="shared" si="90"/>
        <v>0</v>
      </c>
      <c r="P63" s="7">
        <f t="shared" si="90"/>
        <v>0</v>
      </c>
      <c r="Q63" s="7">
        <f t="shared" si="90"/>
        <v>0</v>
      </c>
      <c r="R63" s="7">
        <f t="shared" si="90"/>
        <v>0</v>
      </c>
      <c r="S63" s="7">
        <f t="shared" si="90"/>
        <v>0</v>
      </c>
      <c r="T63" s="7">
        <f t="shared" si="90"/>
        <v>0</v>
      </c>
      <c r="U63" s="7">
        <f t="shared" si="90"/>
        <v>0</v>
      </c>
      <c r="V63" s="7">
        <f t="shared" si="90"/>
        <v>0</v>
      </c>
      <c r="W63" s="7">
        <f>W35+W55</f>
        <v>0</v>
      </c>
      <c r="X63" s="7">
        <f t="shared" si="90"/>
        <v>0</v>
      </c>
      <c r="Y63" s="7">
        <f t="shared" si="90"/>
        <v>0</v>
      </c>
      <c r="Z63" s="9">
        <f t="shared" ref="Z63:Z69" si="91">SUM(C63:Y63)</f>
        <v>0</v>
      </c>
    </row>
    <row r="64" spans="1:26">
      <c r="A64" s="34">
        <v>29</v>
      </c>
      <c r="B64" s="8" t="s">
        <v>9</v>
      </c>
      <c r="C64" s="7">
        <f>C63*C61</f>
        <v>0</v>
      </c>
      <c r="D64" s="7">
        <f t="shared" ref="D64:J64" si="92">D63*D61</f>
        <v>0</v>
      </c>
      <c r="E64" s="7">
        <f t="shared" si="92"/>
        <v>0</v>
      </c>
      <c r="F64" s="7">
        <f t="shared" si="92"/>
        <v>0</v>
      </c>
      <c r="G64" s="7">
        <f t="shared" si="92"/>
        <v>0</v>
      </c>
      <c r="H64" s="7">
        <f t="shared" si="92"/>
        <v>0</v>
      </c>
      <c r="I64" s="7">
        <f t="shared" si="92"/>
        <v>0</v>
      </c>
      <c r="J64" s="7">
        <f t="shared" si="92"/>
        <v>0</v>
      </c>
      <c r="K64" s="7">
        <f t="shared" ref="K64:Y64" si="93">K63*K61</f>
        <v>0</v>
      </c>
      <c r="L64" s="7">
        <f t="shared" si="93"/>
        <v>0</v>
      </c>
      <c r="M64" s="7">
        <f t="shared" si="93"/>
        <v>0</v>
      </c>
      <c r="N64" s="7">
        <f t="shared" si="93"/>
        <v>0</v>
      </c>
      <c r="O64" s="7">
        <f t="shared" si="93"/>
        <v>0</v>
      </c>
      <c r="P64" s="7">
        <f t="shared" si="93"/>
        <v>0</v>
      </c>
      <c r="Q64" s="7">
        <f t="shared" si="93"/>
        <v>0</v>
      </c>
      <c r="R64" s="7">
        <f t="shared" si="93"/>
        <v>0</v>
      </c>
      <c r="S64" s="7">
        <f t="shared" si="93"/>
        <v>0</v>
      </c>
      <c r="T64" s="7">
        <f t="shared" si="93"/>
        <v>0</v>
      </c>
      <c r="U64" s="7">
        <f t="shared" si="93"/>
        <v>0</v>
      </c>
      <c r="V64" s="7">
        <f t="shared" si="93"/>
        <v>0</v>
      </c>
      <c r="W64" s="7">
        <f t="shared" si="93"/>
        <v>0</v>
      </c>
      <c r="X64" s="7">
        <f t="shared" si="93"/>
        <v>0</v>
      </c>
      <c r="Y64" s="7">
        <f t="shared" si="93"/>
        <v>0</v>
      </c>
      <c r="Z64" s="9">
        <f t="shared" si="91"/>
        <v>0</v>
      </c>
    </row>
    <row r="65" spans="1:26">
      <c r="A65" s="34">
        <v>30</v>
      </c>
      <c r="B65" s="8" t="s">
        <v>58</v>
      </c>
      <c r="C65" s="7">
        <f>C51</f>
        <v>0</v>
      </c>
      <c r="D65" s="7">
        <f t="shared" ref="D65:J65" si="94">D51</f>
        <v>0</v>
      </c>
      <c r="E65" s="7">
        <f t="shared" si="94"/>
        <v>0</v>
      </c>
      <c r="F65" s="7">
        <f t="shared" si="94"/>
        <v>0</v>
      </c>
      <c r="G65" s="7">
        <f t="shared" si="94"/>
        <v>0</v>
      </c>
      <c r="H65" s="7">
        <f t="shared" si="94"/>
        <v>0</v>
      </c>
      <c r="I65" s="7">
        <f t="shared" si="94"/>
        <v>0</v>
      </c>
      <c r="J65" s="7">
        <f t="shared" si="94"/>
        <v>0</v>
      </c>
      <c r="K65" s="7">
        <f t="shared" ref="K65:Y65" si="95">K51</f>
        <v>0</v>
      </c>
      <c r="L65" s="7">
        <f t="shared" si="95"/>
        <v>0</v>
      </c>
      <c r="M65" s="7">
        <f t="shared" si="95"/>
        <v>0</v>
      </c>
      <c r="N65" s="7">
        <f t="shared" si="95"/>
        <v>0</v>
      </c>
      <c r="O65" s="7">
        <f t="shared" si="95"/>
        <v>0</v>
      </c>
      <c r="P65" s="7">
        <f t="shared" si="95"/>
        <v>0</v>
      </c>
      <c r="Q65" s="7">
        <f t="shared" si="95"/>
        <v>0</v>
      </c>
      <c r="R65" s="7">
        <f t="shared" si="95"/>
        <v>0</v>
      </c>
      <c r="S65" s="7">
        <f t="shared" si="95"/>
        <v>0</v>
      </c>
      <c r="T65" s="7">
        <f t="shared" si="95"/>
        <v>0</v>
      </c>
      <c r="U65" s="7">
        <f t="shared" si="95"/>
        <v>0</v>
      </c>
      <c r="V65" s="7">
        <f t="shared" si="95"/>
        <v>0</v>
      </c>
      <c r="W65" s="7">
        <f t="shared" si="95"/>
        <v>0</v>
      </c>
      <c r="X65" s="7">
        <f t="shared" si="95"/>
        <v>0</v>
      </c>
      <c r="Y65" s="7">
        <f t="shared" si="95"/>
        <v>0</v>
      </c>
      <c r="Z65" s="9">
        <f t="shared" si="91"/>
        <v>0</v>
      </c>
    </row>
    <row r="66" spans="1:26">
      <c r="A66" s="34">
        <v>31</v>
      </c>
      <c r="B66" s="8" t="s">
        <v>59</v>
      </c>
      <c r="C66" s="7">
        <f>C65*C61</f>
        <v>0</v>
      </c>
      <c r="D66" s="7">
        <f t="shared" ref="D66:J66" si="96">D65*D61</f>
        <v>0</v>
      </c>
      <c r="E66" s="7">
        <f t="shared" si="96"/>
        <v>0</v>
      </c>
      <c r="F66" s="7">
        <f t="shared" si="96"/>
        <v>0</v>
      </c>
      <c r="G66" s="7">
        <f t="shared" si="96"/>
        <v>0</v>
      </c>
      <c r="H66" s="7">
        <f t="shared" si="96"/>
        <v>0</v>
      </c>
      <c r="I66" s="7">
        <f t="shared" si="96"/>
        <v>0</v>
      </c>
      <c r="J66" s="7">
        <f t="shared" si="96"/>
        <v>0</v>
      </c>
      <c r="K66" s="7">
        <f t="shared" ref="K66:Y66" si="97">K65*K61</f>
        <v>0</v>
      </c>
      <c r="L66" s="7">
        <f t="shared" si="97"/>
        <v>0</v>
      </c>
      <c r="M66" s="7">
        <f t="shared" si="97"/>
        <v>0</v>
      </c>
      <c r="N66" s="7">
        <f t="shared" si="97"/>
        <v>0</v>
      </c>
      <c r="O66" s="7">
        <f t="shared" si="97"/>
        <v>0</v>
      </c>
      <c r="P66" s="7">
        <f t="shared" si="97"/>
        <v>0</v>
      </c>
      <c r="Q66" s="7">
        <f t="shared" si="97"/>
        <v>0</v>
      </c>
      <c r="R66" s="7">
        <f t="shared" si="97"/>
        <v>0</v>
      </c>
      <c r="S66" s="7">
        <f t="shared" si="97"/>
        <v>0</v>
      </c>
      <c r="T66" s="7">
        <f t="shared" si="97"/>
        <v>0</v>
      </c>
      <c r="U66" s="7">
        <f t="shared" si="97"/>
        <v>0</v>
      </c>
      <c r="V66" s="7">
        <f t="shared" si="97"/>
        <v>0</v>
      </c>
      <c r="W66" s="7">
        <f t="shared" si="97"/>
        <v>0</v>
      </c>
      <c r="X66" s="7">
        <f t="shared" si="97"/>
        <v>0</v>
      </c>
      <c r="Y66" s="7">
        <f t="shared" si="97"/>
        <v>0</v>
      </c>
      <c r="Z66" s="9">
        <f t="shared" si="91"/>
        <v>0</v>
      </c>
    </row>
    <row r="67" spans="1:26">
      <c r="A67" s="34">
        <v>32</v>
      </c>
      <c r="B67" s="8" t="s">
        <v>8</v>
      </c>
      <c r="C67" s="7">
        <f>C66-C64</f>
        <v>0</v>
      </c>
      <c r="D67" s="7">
        <f t="shared" ref="D67:J67" si="98">D66-D64</f>
        <v>0</v>
      </c>
      <c r="E67" s="7">
        <f t="shared" si="98"/>
        <v>0</v>
      </c>
      <c r="F67" s="7">
        <f t="shared" si="98"/>
        <v>0</v>
      </c>
      <c r="G67" s="7">
        <f t="shared" si="98"/>
        <v>0</v>
      </c>
      <c r="H67" s="7">
        <f t="shared" si="98"/>
        <v>0</v>
      </c>
      <c r="I67" s="7">
        <f t="shared" si="98"/>
        <v>0</v>
      </c>
      <c r="J67" s="7">
        <f t="shared" si="98"/>
        <v>0</v>
      </c>
      <c r="K67" s="7">
        <f t="shared" ref="K67:Y67" si="99">K66-K64</f>
        <v>0</v>
      </c>
      <c r="L67" s="7">
        <f t="shared" si="99"/>
        <v>0</v>
      </c>
      <c r="M67" s="7">
        <f t="shared" si="99"/>
        <v>0</v>
      </c>
      <c r="N67" s="7">
        <f t="shared" si="99"/>
        <v>0</v>
      </c>
      <c r="O67" s="7">
        <f t="shared" si="99"/>
        <v>0</v>
      </c>
      <c r="P67" s="7">
        <f t="shared" si="99"/>
        <v>0</v>
      </c>
      <c r="Q67" s="7">
        <f t="shared" si="99"/>
        <v>0</v>
      </c>
      <c r="R67" s="7">
        <f t="shared" si="99"/>
        <v>0</v>
      </c>
      <c r="S67" s="7">
        <f t="shared" si="99"/>
        <v>0</v>
      </c>
      <c r="T67" s="7">
        <f t="shared" si="99"/>
        <v>0</v>
      </c>
      <c r="U67" s="7">
        <f t="shared" si="99"/>
        <v>0</v>
      </c>
      <c r="V67" s="7">
        <f t="shared" si="99"/>
        <v>0</v>
      </c>
      <c r="W67" s="7">
        <f t="shared" si="99"/>
        <v>0</v>
      </c>
      <c r="X67" s="7">
        <f t="shared" si="99"/>
        <v>0</v>
      </c>
      <c r="Y67" s="7">
        <f t="shared" si="99"/>
        <v>0</v>
      </c>
      <c r="Z67" s="58">
        <f>SUM(C67:Y67)-Z62</f>
        <v>0</v>
      </c>
    </row>
    <row r="68" spans="1:26">
      <c r="A68" s="34">
        <v>33</v>
      </c>
      <c r="B68" s="8" t="s">
        <v>7</v>
      </c>
      <c r="C68" s="7">
        <f>C21</f>
        <v>0</v>
      </c>
      <c r="D68" s="7">
        <f t="shared" ref="D68:J68" si="100">D21</f>
        <v>0</v>
      </c>
      <c r="E68" s="7">
        <f t="shared" si="100"/>
        <v>0</v>
      </c>
      <c r="F68" s="7">
        <f t="shared" si="100"/>
        <v>0</v>
      </c>
      <c r="G68" s="7">
        <f t="shared" si="100"/>
        <v>0</v>
      </c>
      <c r="H68" s="7">
        <f t="shared" si="100"/>
        <v>0</v>
      </c>
      <c r="I68" s="7">
        <f t="shared" si="100"/>
        <v>0</v>
      </c>
      <c r="J68" s="7">
        <f t="shared" si="100"/>
        <v>0</v>
      </c>
      <c r="K68" s="7">
        <f t="shared" ref="K68:Y68" si="101">K21</f>
        <v>0</v>
      </c>
      <c r="L68" s="7">
        <f t="shared" si="101"/>
        <v>0</v>
      </c>
      <c r="M68" s="7">
        <f t="shared" si="101"/>
        <v>0</v>
      </c>
      <c r="N68" s="7">
        <f t="shared" si="101"/>
        <v>0</v>
      </c>
      <c r="O68" s="7">
        <f t="shared" si="101"/>
        <v>0</v>
      </c>
      <c r="P68" s="7">
        <f t="shared" si="101"/>
        <v>0</v>
      </c>
      <c r="Q68" s="7">
        <f t="shared" si="101"/>
        <v>0</v>
      </c>
      <c r="R68" s="7">
        <f t="shared" si="101"/>
        <v>0</v>
      </c>
      <c r="S68" s="7">
        <f t="shared" si="101"/>
        <v>0</v>
      </c>
      <c r="T68" s="7">
        <f t="shared" si="101"/>
        <v>0</v>
      </c>
      <c r="U68" s="7">
        <f t="shared" si="101"/>
        <v>0</v>
      </c>
      <c r="V68" s="7">
        <f t="shared" si="101"/>
        <v>0</v>
      </c>
      <c r="W68" s="7">
        <f t="shared" si="101"/>
        <v>0</v>
      </c>
      <c r="X68" s="7">
        <f t="shared" si="101"/>
        <v>0</v>
      </c>
      <c r="Y68" s="7">
        <f t="shared" si="101"/>
        <v>0</v>
      </c>
      <c r="Z68" s="9">
        <f t="shared" si="91"/>
        <v>0</v>
      </c>
    </row>
    <row r="69" spans="1:26">
      <c r="A69" s="34">
        <v>34</v>
      </c>
      <c r="B69" s="8" t="s">
        <v>6</v>
      </c>
      <c r="C69" s="7">
        <f>C68*C61</f>
        <v>0</v>
      </c>
      <c r="D69" s="7">
        <f t="shared" ref="D69:J69" si="102">D68*D61</f>
        <v>0</v>
      </c>
      <c r="E69" s="7">
        <f t="shared" si="102"/>
        <v>0</v>
      </c>
      <c r="F69" s="7">
        <f t="shared" si="102"/>
        <v>0</v>
      </c>
      <c r="G69" s="7">
        <f t="shared" si="102"/>
        <v>0</v>
      </c>
      <c r="H69" s="7">
        <f t="shared" si="102"/>
        <v>0</v>
      </c>
      <c r="I69" s="7">
        <f t="shared" si="102"/>
        <v>0</v>
      </c>
      <c r="J69" s="7">
        <f t="shared" si="102"/>
        <v>0</v>
      </c>
      <c r="K69" s="7">
        <f t="shared" ref="K69:Y69" si="103">K68*K61</f>
        <v>0</v>
      </c>
      <c r="L69" s="7">
        <f t="shared" si="103"/>
        <v>0</v>
      </c>
      <c r="M69" s="7">
        <f t="shared" si="103"/>
        <v>0</v>
      </c>
      <c r="N69" s="7">
        <f t="shared" si="103"/>
        <v>0</v>
      </c>
      <c r="O69" s="7">
        <f t="shared" si="103"/>
        <v>0</v>
      </c>
      <c r="P69" s="7">
        <f t="shared" si="103"/>
        <v>0</v>
      </c>
      <c r="Q69" s="7">
        <f t="shared" si="103"/>
        <v>0</v>
      </c>
      <c r="R69" s="7">
        <f t="shared" si="103"/>
        <v>0</v>
      </c>
      <c r="S69" s="7">
        <f t="shared" si="103"/>
        <v>0</v>
      </c>
      <c r="T69" s="7">
        <f t="shared" si="103"/>
        <v>0</v>
      </c>
      <c r="U69" s="7">
        <f t="shared" si="103"/>
        <v>0</v>
      </c>
      <c r="V69" s="7">
        <f t="shared" si="103"/>
        <v>0</v>
      </c>
      <c r="W69" s="7">
        <f t="shared" si="103"/>
        <v>0</v>
      </c>
      <c r="X69" s="7">
        <f t="shared" si="103"/>
        <v>0</v>
      </c>
      <c r="Y69" s="7">
        <f t="shared" si="103"/>
        <v>0</v>
      </c>
      <c r="Z69" s="58">
        <f t="shared" si="91"/>
        <v>0</v>
      </c>
    </row>
    <row r="70" spans="1:26" ht="13.5" thickBot="1">
      <c r="A70" s="35">
        <v>35</v>
      </c>
      <c r="B70" s="26" t="s">
        <v>60</v>
      </c>
      <c r="C70" s="25" t="e">
        <f>Z67/Z69</f>
        <v>#DIV/0!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9"/>
    </row>
    <row r="71" spans="1:26">
      <c r="A71" s="60">
        <v>36</v>
      </c>
      <c r="B71" s="61" t="s">
        <v>61</v>
      </c>
      <c r="C71" s="62">
        <f>Z67-Z69</f>
        <v>0</v>
      </c>
      <c r="D71" s="63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5"/>
    </row>
    <row r="72" spans="1:26" hidden="1">
      <c r="A72" s="27"/>
      <c r="B72" s="27" t="s">
        <v>5</v>
      </c>
      <c r="C72" s="27">
        <f>POWER((1+$F$84),C39-1)</f>
        <v>1</v>
      </c>
      <c r="D72" s="27">
        <f t="shared" ref="D72:J72" si="104">POWER((1+$F$84),D39-1)</f>
        <v>1.3706199999999999</v>
      </c>
      <c r="E72" s="27">
        <f t="shared" si="104"/>
        <v>1.8785991843999998</v>
      </c>
      <c r="F72" s="27">
        <f t="shared" si="104"/>
        <v>2.5748456141223275</v>
      </c>
      <c r="G72" s="27">
        <f t="shared" si="104"/>
        <v>3.5291348956283448</v>
      </c>
      <c r="H72" s="27">
        <f t="shared" si="104"/>
        <v>4.8371028706461221</v>
      </c>
      <c r="I72" s="27">
        <f t="shared" si="104"/>
        <v>6.6298299365649873</v>
      </c>
      <c r="J72" s="27">
        <f t="shared" si="104"/>
        <v>9.0869775076547015</v>
      </c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idden="1">
      <c r="A73" s="27"/>
      <c r="B73" s="27" t="s">
        <v>4</v>
      </c>
      <c r="C73" s="27">
        <f>1/C72</f>
        <v>1</v>
      </c>
      <c r="D73" s="27">
        <f t="shared" ref="D73:J73" si="105">1/D72</f>
        <v>0.72959682479461851</v>
      </c>
      <c r="E73" s="27">
        <f t="shared" si="105"/>
        <v>0.53231152675038929</v>
      </c>
      <c r="F73" s="27">
        <f t="shared" si="105"/>
        <v>0.38837279971865968</v>
      </c>
      <c r="G73" s="27">
        <f t="shared" si="105"/>
        <v>0.2833555615113304</v>
      </c>
      <c r="H73" s="27">
        <f t="shared" si="105"/>
        <v>0.20673531796656286</v>
      </c>
      <c r="I73" s="27">
        <f t="shared" si="105"/>
        <v>0.15083343156131013</v>
      </c>
      <c r="J73" s="27">
        <f t="shared" si="105"/>
        <v>0.11004759274000828</v>
      </c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idden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idden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idden="1">
      <c r="A76" s="27"/>
      <c r="B76" s="27"/>
      <c r="C76" s="27">
        <f>C63*C73</f>
        <v>0</v>
      </c>
      <c r="D76" s="27">
        <f t="shared" ref="D76:J76" si="106">D63*D73</f>
        <v>0</v>
      </c>
      <c r="E76" s="27">
        <f t="shared" si="106"/>
        <v>0</v>
      </c>
      <c r="F76" s="27">
        <f t="shared" si="106"/>
        <v>0</v>
      </c>
      <c r="G76" s="27">
        <f t="shared" si="106"/>
        <v>0</v>
      </c>
      <c r="H76" s="27">
        <f t="shared" si="106"/>
        <v>0</v>
      </c>
      <c r="I76" s="27">
        <f t="shared" si="106"/>
        <v>0</v>
      </c>
      <c r="J76" s="27">
        <f t="shared" si="106"/>
        <v>0</v>
      </c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>
        <f>SUM(C76:Y76)</f>
        <v>0</v>
      </c>
    </row>
    <row r="77" spans="1:26" hidden="1">
      <c r="A77" s="27"/>
      <c r="B77" s="27"/>
      <c r="C77" s="27">
        <f>C65*C73</f>
        <v>0</v>
      </c>
      <c r="D77" s="27">
        <f t="shared" ref="D77:J77" si="107">D65*D73</f>
        <v>0</v>
      </c>
      <c r="E77" s="27">
        <f t="shared" si="107"/>
        <v>0</v>
      </c>
      <c r="F77" s="27">
        <f t="shared" si="107"/>
        <v>0</v>
      </c>
      <c r="G77" s="27">
        <f t="shared" si="107"/>
        <v>0</v>
      </c>
      <c r="H77" s="27">
        <f t="shared" si="107"/>
        <v>0</v>
      </c>
      <c r="I77" s="27">
        <f t="shared" si="107"/>
        <v>0</v>
      </c>
      <c r="J77" s="27">
        <f t="shared" si="107"/>
        <v>0</v>
      </c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>
        <f>SUM(C77:Y77)</f>
        <v>0</v>
      </c>
    </row>
    <row r="78" spans="1:26" hidden="1">
      <c r="A78" s="27"/>
      <c r="B78" s="27"/>
      <c r="C78" s="27">
        <f>C77-C76</f>
        <v>0</v>
      </c>
      <c r="D78" s="27">
        <f t="shared" ref="D78:J78" si="108">D77-D76</f>
        <v>0</v>
      </c>
      <c r="E78" s="27">
        <f t="shared" si="108"/>
        <v>0</v>
      </c>
      <c r="F78" s="27">
        <f t="shared" si="108"/>
        <v>0</v>
      </c>
      <c r="G78" s="27">
        <f t="shared" si="108"/>
        <v>0</v>
      </c>
      <c r="H78" s="27">
        <f t="shared" si="108"/>
        <v>0</v>
      </c>
      <c r="I78" s="27">
        <f t="shared" si="108"/>
        <v>0</v>
      </c>
      <c r="J78" s="27">
        <f t="shared" si="108"/>
        <v>0</v>
      </c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>
        <f>SUM(C78:Y78)</f>
        <v>0</v>
      </c>
    </row>
    <row r="79" spans="1:26" hidden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>
        <f>SUM(C79:Y79)</f>
        <v>0</v>
      </c>
    </row>
    <row r="80" spans="1:26" hidden="1">
      <c r="A80" s="27"/>
      <c r="B80" s="27"/>
      <c r="C80" s="27">
        <f>C68*C73</f>
        <v>0</v>
      </c>
      <c r="D80" s="27">
        <f t="shared" ref="D80:J80" si="109">D68*D73</f>
        <v>0</v>
      </c>
      <c r="E80" s="27">
        <f t="shared" si="109"/>
        <v>0</v>
      </c>
      <c r="F80" s="27">
        <f t="shared" si="109"/>
        <v>0</v>
      </c>
      <c r="G80" s="27">
        <f t="shared" si="109"/>
        <v>0</v>
      </c>
      <c r="H80" s="27">
        <f t="shared" si="109"/>
        <v>0</v>
      </c>
      <c r="I80" s="27">
        <f t="shared" si="109"/>
        <v>0</v>
      </c>
      <c r="J80" s="27">
        <f t="shared" si="109"/>
        <v>0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>
        <f>SUM(C80:Y80)</f>
        <v>0</v>
      </c>
    </row>
    <row r="81" spans="1:26" hidden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idden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idden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5.75" hidden="1">
      <c r="A84" s="27"/>
      <c r="B84" s="27"/>
      <c r="C84" s="27"/>
      <c r="D84" s="27"/>
      <c r="E84" s="3" t="s">
        <v>3</v>
      </c>
      <c r="F84" s="6">
        <v>0.37062</v>
      </c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5.75" hidden="1">
      <c r="A85" s="27"/>
      <c r="B85" s="5" t="s">
        <v>2</v>
      </c>
      <c r="C85" s="4" t="e">
        <f>C7+(C71/(C71-F85))*(F84-C7)</f>
        <v>#DIV/0!</v>
      </c>
      <c r="D85" s="27"/>
      <c r="E85" s="3" t="s">
        <v>1</v>
      </c>
      <c r="F85" s="2">
        <f>Z78-Z80</f>
        <v>0</v>
      </c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idden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idden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</sheetData>
  <sheetProtection password="E82B" sheet="1" objects="1" scenarios="1"/>
  <pageMargins left="0.74803149606299213" right="0.74803149606299213" top="0.98425196850393704" bottom="0.98425196850393704" header="0.51181102362204722" footer="0.51181102362204722"/>
  <pageSetup paperSize="9" scale="43" orientation="landscape" r:id="rId1"/>
  <headerFooter alignWithMargins="0">
    <oddHeader>&amp;C&amp;P z &amp;N&amp;RPríloha č. 5 ŽoNFP Finančná analýza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finančná analýza</vt:lpstr>
      <vt:lpstr>'finančná analýza'!Oblasť_tlače</vt:lpstr>
    </vt:vector>
  </TitlesOfParts>
  <Company>MH 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</dc:creator>
  <cp:lastModifiedBy>sivcak</cp:lastModifiedBy>
  <cp:lastPrinted>2012-02-15T14:41:57Z</cp:lastPrinted>
  <dcterms:created xsi:type="dcterms:W3CDTF">2011-08-24T14:26:15Z</dcterms:created>
  <dcterms:modified xsi:type="dcterms:W3CDTF">2012-02-29T08:34:19Z</dcterms:modified>
</cp:coreProperties>
</file>