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G:\3213 ODDELENIE LEPŠEJ REGULÁCIE\EX POST HODNOTENIA\Kalkulačka\"/>
    </mc:Choice>
  </mc:AlternateContent>
  <bookViews>
    <workbookView xWindow="0" yWindow="0" windowWidth="21570" windowHeight="9405" tabRatio="602" firstSheet="1" activeTab="1"/>
  </bookViews>
  <sheets>
    <sheet name="Malá kalkulačka" sheetId="7" state="hidden" r:id="rId1"/>
    <sheet name="Krok 1- Kalkulačka " sheetId="10" r:id="rId2"/>
    <sheet name="Krok 2- Tabuľka č. 1" sheetId="15" r:id="rId3"/>
    <sheet name="Krok 3- Tabuľka č.2" sheetId="16" r:id="rId4"/>
    <sheet name="Vysvetlivky ku kroku 1" sheetId="14" r:id="rId5"/>
    <sheet name="Dotknuté subjekty" sheetId="11" state="hidden" r:id="rId6"/>
    <sheet name="vstupy" sheetId="2" r:id="rId7"/>
    <sheet name="Krok 2- Tabuľky na skopírov_1" sheetId="13" state="hidden" r:id="rId8"/>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1" i="10" l="1"/>
  <c r="Z12" i="10"/>
  <c r="Z13" i="10"/>
  <c r="Z14" i="10"/>
  <c r="Z15" i="10"/>
  <c r="Z16" i="10"/>
  <c r="Z44" i="10"/>
  <c r="Z45" i="10"/>
  <c r="Z46" i="10"/>
  <c r="Z47" i="10"/>
  <c r="Z48" i="10"/>
  <c r="Z49" i="10"/>
  <c r="AD12" i="10" l="1"/>
  <c r="AD13" i="10"/>
  <c r="AD14" i="10"/>
  <c r="AD15" i="10"/>
  <c r="AD16" i="10"/>
  <c r="AD17" i="10"/>
  <c r="AD18" i="10"/>
  <c r="AD19"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49" i="10"/>
  <c r="AD50" i="10"/>
  <c r="AD51" i="10"/>
  <c r="AD52" i="10"/>
  <c r="AD53" i="10"/>
  <c r="AD54" i="10"/>
  <c r="AD55" i="10"/>
  <c r="AD56" i="10"/>
  <c r="AD57" i="10"/>
  <c r="AD58" i="10"/>
  <c r="AD59" i="10"/>
  <c r="AD60" i="10"/>
  <c r="AD11" i="10"/>
  <c r="AH18" i="10" l="1"/>
  <c r="AP18" i="10" s="1"/>
  <c r="AF18" i="10"/>
  <c r="AN18" i="10" s="1"/>
  <c r="Z18" i="10"/>
  <c r="L29" i="16" s="1"/>
  <c r="W18" i="10"/>
  <c r="AK18" i="10" s="1"/>
  <c r="T18" i="10"/>
  <c r="AI18" i="10" s="1"/>
  <c r="N18" i="10"/>
  <c r="L18" i="10"/>
  <c r="AE18" i="10" s="1"/>
  <c r="AN17" i="10"/>
  <c r="AH17" i="10"/>
  <c r="AP17" i="10" s="1"/>
  <c r="AF17" i="10"/>
  <c r="Z17" i="10"/>
  <c r="L28" i="16" s="1"/>
  <c r="W17" i="10"/>
  <c r="AK17" i="10" s="1"/>
  <c r="T17" i="10"/>
  <c r="AI17" i="10" s="1"/>
  <c r="N17" i="10"/>
  <c r="L17" i="10"/>
  <c r="AE17" i="10" s="1"/>
  <c r="AN16" i="10"/>
  <c r="AH16" i="10"/>
  <c r="AP16" i="10" s="1"/>
  <c r="AF16" i="10"/>
  <c r="L27" i="16"/>
  <c r="W16" i="10"/>
  <c r="AK16" i="10" s="1"/>
  <c r="T16" i="10"/>
  <c r="AI16" i="10" s="1"/>
  <c r="N16" i="10"/>
  <c r="L16" i="10"/>
  <c r="AE16" i="10" s="1"/>
  <c r="AH15" i="10"/>
  <c r="AP15" i="10" s="1"/>
  <c r="AF15" i="10"/>
  <c r="AN15" i="10" s="1"/>
  <c r="W15" i="10"/>
  <c r="AK15" i="10" s="1"/>
  <c r="T15" i="10"/>
  <c r="AI15" i="10" s="1"/>
  <c r="N15" i="10"/>
  <c r="L15" i="10"/>
  <c r="AE15" i="10" s="1"/>
  <c r="AP14" i="10"/>
  <c r="AN14" i="10"/>
  <c r="AH14" i="10"/>
  <c r="AF14" i="10"/>
  <c r="L25" i="16"/>
  <c r="W14" i="10"/>
  <c r="AK14" i="10" s="1"/>
  <c r="AS14" i="10" s="1"/>
  <c r="T14" i="10"/>
  <c r="AI14" i="10" s="1"/>
  <c r="AQ14" i="10" s="1"/>
  <c r="N14" i="10"/>
  <c r="L14" i="10"/>
  <c r="AG14" i="10" s="1"/>
  <c r="AO14" i="10" s="1"/>
  <c r="AP13" i="10"/>
  <c r="AN13" i="10"/>
  <c r="AH13" i="10"/>
  <c r="AF13" i="10"/>
  <c r="AE13" i="10"/>
  <c r="AM13" i="10" s="1"/>
  <c r="W13" i="10"/>
  <c r="AK13" i="10" s="1"/>
  <c r="AS13" i="10" s="1"/>
  <c r="T13" i="10"/>
  <c r="AI13" i="10" s="1"/>
  <c r="AQ13" i="10" s="1"/>
  <c r="N13" i="10"/>
  <c r="L13" i="10"/>
  <c r="AG13" i="10" s="1"/>
  <c r="AO13" i="10" s="1"/>
  <c r="AH12" i="10"/>
  <c r="AP12" i="10" s="1"/>
  <c r="AF12" i="10"/>
  <c r="AN12" i="10" s="1"/>
  <c r="L23" i="16"/>
  <c r="W12" i="10"/>
  <c r="AK12" i="10" s="1"/>
  <c r="T12" i="10"/>
  <c r="AI12" i="10" s="1"/>
  <c r="N12" i="10"/>
  <c r="L12" i="10"/>
  <c r="AG12" i="10" s="1"/>
  <c r="AO12" i="10" s="1"/>
  <c r="AN11" i="10"/>
  <c r="AH11" i="10"/>
  <c r="AP11" i="10" s="1"/>
  <c r="AF11" i="10"/>
  <c r="L22" i="16"/>
  <c r="W11" i="10"/>
  <c r="AK11" i="10" s="1"/>
  <c r="T11" i="10"/>
  <c r="AI11" i="10" s="1"/>
  <c r="N11" i="10"/>
  <c r="L11" i="10"/>
  <c r="AG11" i="10" s="1"/>
  <c r="AO11" i="10" s="1"/>
  <c r="L24" i="16"/>
  <c r="L26" i="16"/>
  <c r="AJ14" i="10" l="1"/>
  <c r="AR14" i="10" s="1"/>
  <c r="AE11" i="10"/>
  <c r="AM11" i="10" s="1"/>
  <c r="AJ13" i="10"/>
  <c r="AR13" i="10" s="1"/>
  <c r="AL13" i="10"/>
  <c r="AT13" i="10" s="1"/>
  <c r="AL14" i="10"/>
  <c r="AT14" i="10" s="1"/>
  <c r="AU14" i="10"/>
  <c r="AV14" i="10" s="1"/>
  <c r="J25" i="16" s="1"/>
  <c r="AU13" i="10"/>
  <c r="AV13" i="10" s="1"/>
  <c r="J24" i="16" s="1"/>
  <c r="AW14" i="10"/>
  <c r="AX14" i="10" s="1"/>
  <c r="K25" i="16" s="1"/>
  <c r="AE14" i="10"/>
  <c r="AM14" i="10" s="1"/>
  <c r="AE12" i="10"/>
  <c r="AM12" i="10" s="1"/>
  <c r="AQ12" i="10"/>
  <c r="AJ12" i="10"/>
  <c r="AR12" i="10" s="1"/>
  <c r="AQ15" i="10"/>
  <c r="AJ15" i="10"/>
  <c r="AR15" i="10" s="1"/>
  <c r="AM16" i="10"/>
  <c r="AL15" i="10"/>
  <c r="AT15" i="10" s="1"/>
  <c r="AS15" i="10"/>
  <c r="AM17" i="10"/>
  <c r="AM18" i="10"/>
  <c r="AQ16" i="10"/>
  <c r="AJ16" i="10"/>
  <c r="AR16" i="10" s="1"/>
  <c r="AL16" i="10"/>
  <c r="AT16" i="10" s="1"/>
  <c r="AS16" i="10"/>
  <c r="AQ17" i="10"/>
  <c r="AJ17" i="10"/>
  <c r="AR17" i="10" s="1"/>
  <c r="AQ18" i="10"/>
  <c r="AJ18" i="10"/>
  <c r="AR18" i="10" s="1"/>
  <c r="AS11" i="10"/>
  <c r="AL11" i="10"/>
  <c r="AT11" i="10" s="1"/>
  <c r="AL12" i="10"/>
  <c r="AT12" i="10" s="1"/>
  <c r="AS12" i="10"/>
  <c r="AU12" i="10" s="1"/>
  <c r="AV12" i="10" s="1"/>
  <c r="J23" i="16" s="1"/>
  <c r="AJ11" i="10"/>
  <c r="AR11" i="10" s="1"/>
  <c r="AQ11" i="10"/>
  <c r="AL17" i="10"/>
  <c r="AT17" i="10" s="1"/>
  <c r="AS17" i="10"/>
  <c r="AL18" i="10"/>
  <c r="AT18" i="10" s="1"/>
  <c r="AS18" i="10"/>
  <c r="AM15" i="10"/>
  <c r="AG15" i="10"/>
  <c r="AO15" i="10" s="1"/>
  <c r="AU15" i="10" s="1"/>
  <c r="AV15" i="10" s="1"/>
  <c r="J26" i="16" s="1"/>
  <c r="AG16" i="10"/>
  <c r="AO16" i="10" s="1"/>
  <c r="AG17" i="10"/>
  <c r="AO17" i="10" s="1"/>
  <c r="AG18" i="10"/>
  <c r="AO18" i="10" s="1"/>
  <c r="AW18" i="10" l="1"/>
  <c r="AX18" i="10" s="1"/>
  <c r="AW13" i="10"/>
  <c r="AX13" i="10" s="1"/>
  <c r="AY13" i="10" s="1"/>
  <c r="AU11" i="10"/>
  <c r="AV11" i="10" s="1"/>
  <c r="J22" i="16" s="1"/>
  <c r="AW16" i="10"/>
  <c r="AX16" i="10" s="1"/>
  <c r="AY16" i="10" s="1"/>
  <c r="AY14" i="10"/>
  <c r="AW15" i="10"/>
  <c r="AX15" i="10" s="1"/>
  <c r="AY15" i="10" s="1"/>
  <c r="AW11" i="10"/>
  <c r="AX11" i="10" s="1"/>
  <c r="AY11" i="10" s="1"/>
  <c r="AW12" i="10"/>
  <c r="AX12" i="10" s="1"/>
  <c r="AY12" i="10" s="1"/>
  <c r="AU16" i="10"/>
  <c r="AV16" i="10" s="1"/>
  <c r="J27" i="16" s="1"/>
  <c r="AW17" i="10"/>
  <c r="AX17" i="10" s="1"/>
  <c r="AY17" i="10" s="1"/>
  <c r="AU18" i="10"/>
  <c r="AV18" i="10" s="1"/>
  <c r="J29" i="16" s="1"/>
  <c r="AY18" i="10"/>
  <c r="K29" i="16"/>
  <c r="AU17" i="10"/>
  <c r="AV17" i="10" s="1"/>
  <c r="J28" i="16" s="1"/>
  <c r="K24" i="16" l="1"/>
  <c r="K27" i="16"/>
  <c r="K26" i="16"/>
  <c r="K22" i="16"/>
  <c r="K23" i="16"/>
  <c r="K28" i="16"/>
  <c r="M22" i="16"/>
  <c r="D6" i="15" l="1"/>
  <c r="B35" i="15"/>
  <c r="B36" i="15"/>
  <c r="B37" i="15"/>
  <c r="B38" i="15"/>
  <c r="B39" i="15"/>
  <c r="B40" i="15"/>
  <c r="B41" i="15"/>
  <c r="B42" i="15"/>
  <c r="B43" i="15"/>
  <c r="B44" i="15"/>
  <c r="B45" i="15"/>
  <c r="B46" i="15"/>
  <c r="B47" i="15"/>
  <c r="B48" i="15"/>
  <c r="B49" i="15"/>
  <c r="B50" i="15"/>
  <c r="B51" i="15"/>
  <c r="B52" i="15"/>
  <c r="B53" i="15"/>
  <c r="B54" i="15"/>
  <c r="B55"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7" i="15"/>
  <c r="B6" i="15"/>
  <c r="D22" i="16" l="1"/>
  <c r="O59" i="13"/>
  <c r="N59" i="13"/>
  <c r="M59" i="13"/>
  <c r="K59" i="13"/>
  <c r="J59" i="13"/>
  <c r="I59" i="13"/>
  <c r="H59" i="13"/>
  <c r="G59" i="13"/>
  <c r="F59" i="13"/>
  <c r="E59" i="13"/>
  <c r="O58" i="13"/>
  <c r="N58" i="13"/>
  <c r="M58" i="13"/>
  <c r="K58" i="13"/>
  <c r="J58" i="13"/>
  <c r="I58" i="13"/>
  <c r="H58" i="13"/>
  <c r="G58" i="13"/>
  <c r="F58" i="13"/>
  <c r="E58" i="13"/>
  <c r="O57" i="13"/>
  <c r="N57" i="13"/>
  <c r="M57" i="13"/>
  <c r="K57" i="13"/>
  <c r="J57" i="13"/>
  <c r="I57" i="13"/>
  <c r="H57" i="13"/>
  <c r="G57" i="13"/>
  <c r="F57" i="13"/>
  <c r="E57" i="13"/>
  <c r="O56" i="13"/>
  <c r="N56" i="13"/>
  <c r="M56" i="13"/>
  <c r="K56" i="13"/>
  <c r="J56" i="13"/>
  <c r="I56" i="13"/>
  <c r="H56" i="13"/>
  <c r="G56" i="13"/>
  <c r="F56" i="13"/>
  <c r="E56" i="13"/>
  <c r="O55" i="13"/>
  <c r="N55" i="13"/>
  <c r="M55" i="13"/>
  <c r="K55" i="13"/>
  <c r="J55" i="13"/>
  <c r="I55" i="13"/>
  <c r="H55" i="13"/>
  <c r="G55" i="13"/>
  <c r="F55" i="13"/>
  <c r="E55" i="13"/>
  <c r="O54" i="13"/>
  <c r="N54" i="13"/>
  <c r="M54" i="13"/>
  <c r="K54" i="13"/>
  <c r="J54" i="13"/>
  <c r="I54" i="13"/>
  <c r="H54" i="13"/>
  <c r="G54" i="13"/>
  <c r="F54" i="13"/>
  <c r="E54" i="13"/>
  <c r="O53" i="13"/>
  <c r="N53" i="13"/>
  <c r="M53" i="13"/>
  <c r="K53" i="13"/>
  <c r="J53" i="13"/>
  <c r="I53" i="13"/>
  <c r="H53" i="13"/>
  <c r="G53" i="13"/>
  <c r="F53" i="13"/>
  <c r="E53" i="13"/>
  <c r="O52" i="13"/>
  <c r="N52" i="13"/>
  <c r="M52" i="13"/>
  <c r="K52" i="13"/>
  <c r="J52" i="13"/>
  <c r="I52" i="13"/>
  <c r="H52" i="13"/>
  <c r="G52" i="13"/>
  <c r="F52" i="13"/>
  <c r="E52" i="13"/>
  <c r="O51" i="13"/>
  <c r="N51" i="13"/>
  <c r="M51" i="13"/>
  <c r="K51" i="13"/>
  <c r="J51" i="13"/>
  <c r="I51" i="13"/>
  <c r="H51" i="13"/>
  <c r="G51" i="13"/>
  <c r="F51" i="13"/>
  <c r="E51" i="13"/>
  <c r="O50" i="13"/>
  <c r="N50" i="13"/>
  <c r="M50" i="13"/>
  <c r="K50" i="13"/>
  <c r="J50" i="13"/>
  <c r="I50" i="13"/>
  <c r="H50" i="13"/>
  <c r="G50" i="13"/>
  <c r="F50" i="13"/>
  <c r="E50" i="13"/>
  <c r="O49" i="13"/>
  <c r="N49" i="13"/>
  <c r="M49" i="13"/>
  <c r="K49" i="13"/>
  <c r="J49" i="13"/>
  <c r="I49" i="13"/>
  <c r="H49" i="13"/>
  <c r="G49" i="13"/>
  <c r="F49" i="13"/>
  <c r="E49" i="13"/>
  <c r="O48" i="13"/>
  <c r="N48" i="13"/>
  <c r="M48" i="13"/>
  <c r="K48" i="13"/>
  <c r="J48" i="13"/>
  <c r="I48" i="13"/>
  <c r="H48" i="13"/>
  <c r="G48" i="13"/>
  <c r="F48" i="13"/>
  <c r="E48" i="13"/>
  <c r="O47" i="13"/>
  <c r="N47" i="13"/>
  <c r="M47" i="13"/>
  <c r="K47" i="13"/>
  <c r="J47" i="13"/>
  <c r="I47" i="13"/>
  <c r="H47" i="13"/>
  <c r="G47" i="13"/>
  <c r="F47" i="13"/>
  <c r="E47" i="13"/>
  <c r="O46" i="13"/>
  <c r="N46" i="13"/>
  <c r="M46" i="13"/>
  <c r="K46" i="13"/>
  <c r="J46" i="13"/>
  <c r="I46" i="13"/>
  <c r="H46" i="13"/>
  <c r="G46" i="13"/>
  <c r="F46" i="13"/>
  <c r="E46" i="13"/>
  <c r="O45" i="13"/>
  <c r="N45" i="13"/>
  <c r="M45" i="13"/>
  <c r="K45" i="13"/>
  <c r="J45" i="13"/>
  <c r="I45" i="13"/>
  <c r="H45" i="13"/>
  <c r="G45" i="13"/>
  <c r="F45" i="13"/>
  <c r="E45" i="13"/>
  <c r="O44" i="13"/>
  <c r="N44" i="13"/>
  <c r="M44" i="13"/>
  <c r="K44" i="13"/>
  <c r="J44" i="13"/>
  <c r="I44" i="13"/>
  <c r="H44" i="13"/>
  <c r="G44" i="13"/>
  <c r="F44" i="13"/>
  <c r="E44" i="13"/>
  <c r="O43" i="13"/>
  <c r="N43" i="13"/>
  <c r="M43" i="13"/>
  <c r="K43" i="13"/>
  <c r="J43" i="13"/>
  <c r="I43" i="13"/>
  <c r="H43" i="13"/>
  <c r="G43" i="13"/>
  <c r="F43" i="13"/>
  <c r="E43" i="13"/>
  <c r="O42" i="13"/>
  <c r="N42" i="13"/>
  <c r="M42" i="13"/>
  <c r="K42" i="13"/>
  <c r="J42" i="13"/>
  <c r="I42" i="13"/>
  <c r="H42" i="13"/>
  <c r="G42" i="13"/>
  <c r="F42" i="13"/>
  <c r="E42" i="13"/>
  <c r="O41" i="13"/>
  <c r="N41" i="13"/>
  <c r="M41" i="13"/>
  <c r="K41" i="13"/>
  <c r="J41" i="13"/>
  <c r="I41" i="13"/>
  <c r="H41" i="13"/>
  <c r="G41" i="13"/>
  <c r="F41" i="13"/>
  <c r="E41" i="13"/>
  <c r="O40" i="13"/>
  <c r="N40" i="13"/>
  <c r="M40" i="13"/>
  <c r="K40" i="13"/>
  <c r="J40" i="13"/>
  <c r="I40" i="13"/>
  <c r="H40" i="13"/>
  <c r="G40" i="13"/>
  <c r="F40" i="13"/>
  <c r="E40" i="13"/>
  <c r="O39" i="13"/>
  <c r="N39" i="13"/>
  <c r="M39" i="13"/>
  <c r="K39" i="13"/>
  <c r="J39" i="13"/>
  <c r="I39" i="13"/>
  <c r="H39" i="13"/>
  <c r="G39" i="13"/>
  <c r="F39" i="13"/>
  <c r="E39" i="13"/>
  <c r="O38" i="13"/>
  <c r="N38" i="13"/>
  <c r="M38" i="13"/>
  <c r="K38" i="13"/>
  <c r="J38" i="13"/>
  <c r="I38" i="13"/>
  <c r="H38" i="13"/>
  <c r="G38" i="13"/>
  <c r="F38" i="13"/>
  <c r="E38" i="13"/>
  <c r="O37" i="13"/>
  <c r="N37" i="13"/>
  <c r="M37" i="13"/>
  <c r="K37" i="13"/>
  <c r="J37" i="13"/>
  <c r="I37" i="13"/>
  <c r="H37" i="13"/>
  <c r="G37" i="13"/>
  <c r="F37" i="13"/>
  <c r="E37" i="13"/>
  <c r="O36" i="13"/>
  <c r="N36" i="13"/>
  <c r="M36" i="13"/>
  <c r="K36" i="13"/>
  <c r="J36" i="13"/>
  <c r="I36" i="13"/>
  <c r="H36" i="13"/>
  <c r="G36" i="13"/>
  <c r="F36" i="13"/>
  <c r="E36" i="13"/>
  <c r="O35" i="13"/>
  <c r="N35" i="13"/>
  <c r="M35" i="13"/>
  <c r="K35" i="13"/>
  <c r="J35" i="13"/>
  <c r="I35" i="13"/>
  <c r="H35" i="13"/>
  <c r="G35" i="13"/>
  <c r="F35" i="13"/>
  <c r="E35" i="13"/>
  <c r="O34" i="13"/>
  <c r="N34" i="13"/>
  <c r="M34" i="13"/>
  <c r="K34" i="13"/>
  <c r="J34" i="13"/>
  <c r="I34" i="13"/>
  <c r="H34" i="13"/>
  <c r="G34" i="13"/>
  <c r="F34" i="13"/>
  <c r="E34" i="13"/>
  <c r="O33" i="13"/>
  <c r="N33" i="13"/>
  <c r="M33" i="13"/>
  <c r="K33" i="13"/>
  <c r="J33" i="13"/>
  <c r="I33" i="13"/>
  <c r="H33" i="13"/>
  <c r="G33" i="13"/>
  <c r="F33" i="13"/>
  <c r="E33" i="13"/>
  <c r="O32" i="13"/>
  <c r="N32" i="13"/>
  <c r="M32" i="13"/>
  <c r="K32" i="13"/>
  <c r="J32" i="13"/>
  <c r="I32" i="13"/>
  <c r="H32" i="13"/>
  <c r="G32" i="13"/>
  <c r="F32" i="13"/>
  <c r="E32" i="13"/>
  <c r="O31" i="13"/>
  <c r="N31" i="13"/>
  <c r="M31" i="13"/>
  <c r="K31" i="13"/>
  <c r="J31" i="13"/>
  <c r="I31" i="13"/>
  <c r="H31" i="13"/>
  <c r="G31" i="13"/>
  <c r="F31" i="13"/>
  <c r="E31" i="13"/>
  <c r="O30" i="13"/>
  <c r="N30" i="13"/>
  <c r="M30" i="13"/>
  <c r="K30" i="13"/>
  <c r="J30" i="13"/>
  <c r="I30" i="13"/>
  <c r="H30" i="13"/>
  <c r="G30" i="13"/>
  <c r="F30" i="13"/>
  <c r="E30" i="13"/>
  <c r="O29" i="13"/>
  <c r="N29" i="13"/>
  <c r="M29" i="13"/>
  <c r="K29" i="13"/>
  <c r="J29" i="13"/>
  <c r="I29" i="13"/>
  <c r="H29" i="13"/>
  <c r="G29" i="13"/>
  <c r="F29" i="13"/>
  <c r="E29" i="13"/>
  <c r="O28" i="13"/>
  <c r="N28" i="13"/>
  <c r="M28" i="13"/>
  <c r="K28" i="13"/>
  <c r="J28" i="13"/>
  <c r="I28" i="13"/>
  <c r="H28" i="13"/>
  <c r="G28" i="13"/>
  <c r="F28" i="13"/>
  <c r="E28" i="13"/>
  <c r="O27" i="13"/>
  <c r="N27" i="13"/>
  <c r="M27" i="13"/>
  <c r="K27" i="13"/>
  <c r="J27" i="13"/>
  <c r="I27" i="13"/>
  <c r="H27" i="13"/>
  <c r="G27" i="13"/>
  <c r="F27" i="13"/>
  <c r="E27" i="13"/>
  <c r="O26" i="13"/>
  <c r="N26" i="13"/>
  <c r="M26" i="13"/>
  <c r="K26" i="13"/>
  <c r="J26" i="13"/>
  <c r="I26" i="13"/>
  <c r="H26" i="13"/>
  <c r="G26" i="13"/>
  <c r="F26" i="13"/>
  <c r="E26" i="13"/>
  <c r="O25" i="13"/>
  <c r="N25" i="13"/>
  <c r="M25" i="13"/>
  <c r="K25" i="13"/>
  <c r="J25" i="13"/>
  <c r="I25" i="13"/>
  <c r="H25" i="13"/>
  <c r="G25" i="13"/>
  <c r="F25" i="13"/>
  <c r="E25" i="13"/>
  <c r="O24" i="13"/>
  <c r="N24" i="13"/>
  <c r="M24" i="13"/>
  <c r="K24" i="13"/>
  <c r="J24" i="13"/>
  <c r="I24" i="13"/>
  <c r="H24" i="13"/>
  <c r="G24" i="13"/>
  <c r="F24" i="13"/>
  <c r="E24" i="13"/>
  <c r="O23" i="13"/>
  <c r="N23" i="13"/>
  <c r="M23" i="13"/>
  <c r="K23" i="13"/>
  <c r="J23" i="13"/>
  <c r="I23" i="13"/>
  <c r="H23" i="13"/>
  <c r="G23" i="13"/>
  <c r="F23" i="13"/>
  <c r="E23" i="13"/>
  <c r="O22" i="13"/>
  <c r="N22" i="13"/>
  <c r="M22" i="13"/>
  <c r="K22" i="13"/>
  <c r="J22" i="13"/>
  <c r="I22" i="13"/>
  <c r="H22" i="13"/>
  <c r="G22" i="13"/>
  <c r="F22" i="13"/>
  <c r="E22" i="13"/>
  <c r="O21" i="13"/>
  <c r="N21" i="13"/>
  <c r="M21" i="13"/>
  <c r="K21" i="13"/>
  <c r="J21" i="13"/>
  <c r="I21" i="13"/>
  <c r="H21" i="13"/>
  <c r="G21" i="13"/>
  <c r="F21" i="13"/>
  <c r="E21" i="13"/>
  <c r="O20" i="13"/>
  <c r="N20" i="13"/>
  <c r="M20" i="13"/>
  <c r="K20" i="13"/>
  <c r="J20" i="13"/>
  <c r="I20" i="13"/>
  <c r="H20" i="13"/>
  <c r="G20" i="13"/>
  <c r="F20" i="13"/>
  <c r="E20" i="13"/>
  <c r="O19" i="13"/>
  <c r="N19" i="13"/>
  <c r="M19" i="13"/>
  <c r="K19" i="13"/>
  <c r="J19" i="13"/>
  <c r="I19" i="13"/>
  <c r="H19" i="13"/>
  <c r="G19" i="13"/>
  <c r="F19" i="13"/>
  <c r="E19" i="13"/>
  <c r="O18" i="13"/>
  <c r="N18" i="13"/>
  <c r="M18" i="13"/>
  <c r="K18" i="13"/>
  <c r="J18" i="13"/>
  <c r="I18" i="13"/>
  <c r="H18" i="13"/>
  <c r="G18" i="13"/>
  <c r="F18" i="13"/>
  <c r="E18" i="13"/>
  <c r="O17" i="13"/>
  <c r="N17" i="13"/>
  <c r="M17" i="13"/>
  <c r="K17" i="13"/>
  <c r="J17" i="13"/>
  <c r="I17" i="13"/>
  <c r="H17" i="13"/>
  <c r="G17" i="13"/>
  <c r="F17" i="13"/>
  <c r="E17" i="13"/>
  <c r="O16" i="13"/>
  <c r="N16" i="13"/>
  <c r="M16" i="13"/>
  <c r="K16" i="13"/>
  <c r="J16" i="13"/>
  <c r="I16" i="13"/>
  <c r="H16" i="13"/>
  <c r="G16" i="13"/>
  <c r="F16" i="13"/>
  <c r="E16" i="13"/>
  <c r="O15" i="13"/>
  <c r="N15" i="13"/>
  <c r="M15" i="13"/>
  <c r="K15" i="13"/>
  <c r="J15" i="13"/>
  <c r="I15" i="13"/>
  <c r="H15" i="13"/>
  <c r="G15" i="13"/>
  <c r="F15" i="13"/>
  <c r="E15" i="13"/>
  <c r="O14" i="13"/>
  <c r="N14" i="13"/>
  <c r="M14" i="13"/>
  <c r="K14" i="13"/>
  <c r="J14" i="13"/>
  <c r="I14" i="13"/>
  <c r="H14" i="13"/>
  <c r="G14" i="13"/>
  <c r="F14" i="13"/>
  <c r="E14" i="13"/>
  <c r="O13" i="13"/>
  <c r="N13" i="13"/>
  <c r="M13" i="13"/>
  <c r="K13" i="13"/>
  <c r="J13" i="13"/>
  <c r="I13" i="13"/>
  <c r="H13" i="13"/>
  <c r="G13" i="13"/>
  <c r="F13" i="13"/>
  <c r="E13" i="13"/>
  <c r="C13" i="13"/>
  <c r="B13" i="13"/>
  <c r="O12" i="13"/>
  <c r="N12" i="13"/>
  <c r="M12" i="13"/>
  <c r="K12" i="13"/>
  <c r="J12" i="13"/>
  <c r="I12" i="13"/>
  <c r="H12" i="13"/>
  <c r="G12" i="13"/>
  <c r="F12" i="13"/>
  <c r="E12" i="13"/>
  <c r="C12" i="13"/>
  <c r="B12" i="13"/>
  <c r="O11" i="13"/>
  <c r="N11" i="13"/>
  <c r="M11" i="13"/>
  <c r="K11" i="13"/>
  <c r="J11" i="13"/>
  <c r="I11" i="13"/>
  <c r="H11" i="13"/>
  <c r="G11" i="13"/>
  <c r="F11" i="13"/>
  <c r="E11" i="13"/>
  <c r="O10" i="13"/>
  <c r="N10" i="13"/>
  <c r="M10" i="13"/>
  <c r="K10" i="13"/>
  <c r="J10" i="13"/>
  <c r="I10" i="13"/>
  <c r="H10" i="13"/>
  <c r="G10" i="13"/>
  <c r="F10" i="13"/>
  <c r="E10" i="13"/>
  <c r="C9" i="13"/>
  <c r="B9" i="13"/>
  <c r="C8" i="13"/>
  <c r="B8" i="13"/>
  <c r="C7" i="13"/>
  <c r="B7" i="13"/>
  <c r="C6" i="13"/>
  <c r="C10" i="13" s="1"/>
  <c r="B6" i="13"/>
  <c r="B10" i="13" s="1"/>
  <c r="F4" i="13"/>
  <c r="D7" i="11"/>
  <c r="J5" i="11"/>
  <c r="L5" i="11" s="1"/>
  <c r="I5" i="11"/>
  <c r="E5" i="11"/>
  <c r="E6" i="11" s="1"/>
  <c r="J4" i="11"/>
  <c r="L4" i="11" s="1"/>
  <c r="I4" i="11"/>
  <c r="E4" i="11"/>
  <c r="F4" i="11" s="1"/>
  <c r="J3" i="11"/>
  <c r="L3" i="11" s="1"/>
  <c r="I3" i="11"/>
  <c r="F3" i="11"/>
  <c r="I71" i="16"/>
  <c r="H71" i="16"/>
  <c r="G71" i="16"/>
  <c r="F71" i="16"/>
  <c r="E71" i="16"/>
  <c r="D71" i="16"/>
  <c r="C71" i="16"/>
  <c r="B71" i="16"/>
  <c r="I70" i="16"/>
  <c r="H70" i="16"/>
  <c r="G70" i="16"/>
  <c r="F70" i="16"/>
  <c r="E70" i="16"/>
  <c r="D70" i="16"/>
  <c r="C70" i="16"/>
  <c r="B70" i="16"/>
  <c r="I69" i="16"/>
  <c r="H69" i="16"/>
  <c r="G69" i="16"/>
  <c r="F69" i="16"/>
  <c r="E69" i="16"/>
  <c r="D69" i="16"/>
  <c r="C69" i="16"/>
  <c r="B69" i="16"/>
  <c r="I68" i="16"/>
  <c r="H68" i="16"/>
  <c r="G68" i="16"/>
  <c r="F68" i="16"/>
  <c r="E68" i="16"/>
  <c r="D68" i="16"/>
  <c r="C68" i="16"/>
  <c r="B68" i="16"/>
  <c r="I67" i="16"/>
  <c r="H67" i="16"/>
  <c r="G67" i="16"/>
  <c r="F67" i="16"/>
  <c r="E67" i="16"/>
  <c r="D67" i="16"/>
  <c r="C67" i="16"/>
  <c r="B67" i="16"/>
  <c r="I66" i="16"/>
  <c r="H66" i="16"/>
  <c r="G66" i="16"/>
  <c r="F66" i="16"/>
  <c r="E66" i="16"/>
  <c r="D66" i="16"/>
  <c r="C66" i="16"/>
  <c r="B66" i="16"/>
  <c r="I65" i="16"/>
  <c r="H65" i="16"/>
  <c r="G65" i="16"/>
  <c r="F65" i="16"/>
  <c r="E65" i="16"/>
  <c r="D65" i="16"/>
  <c r="C65" i="16"/>
  <c r="B65" i="16"/>
  <c r="I64" i="16"/>
  <c r="H64" i="16"/>
  <c r="G64" i="16"/>
  <c r="F64" i="16"/>
  <c r="E64" i="16"/>
  <c r="D64" i="16"/>
  <c r="C64" i="16"/>
  <c r="B64" i="16"/>
  <c r="I63" i="16"/>
  <c r="H63" i="16"/>
  <c r="G63" i="16"/>
  <c r="F63" i="16"/>
  <c r="E63" i="16"/>
  <c r="D63" i="16"/>
  <c r="C63" i="16"/>
  <c r="B63" i="16"/>
  <c r="I62" i="16"/>
  <c r="H62" i="16"/>
  <c r="G62" i="16"/>
  <c r="F62" i="16"/>
  <c r="E62" i="16"/>
  <c r="D62" i="16"/>
  <c r="C62" i="16"/>
  <c r="B62" i="16"/>
  <c r="I61" i="16"/>
  <c r="H61" i="16"/>
  <c r="G61" i="16"/>
  <c r="F61" i="16"/>
  <c r="E61" i="16"/>
  <c r="D61" i="16"/>
  <c r="C61" i="16"/>
  <c r="B61" i="16"/>
  <c r="I60" i="16"/>
  <c r="H60" i="16"/>
  <c r="G60" i="16"/>
  <c r="F60" i="16"/>
  <c r="E60" i="16"/>
  <c r="D60" i="16"/>
  <c r="C60" i="16"/>
  <c r="B60" i="16"/>
  <c r="I59" i="16"/>
  <c r="H59" i="16"/>
  <c r="G59" i="16"/>
  <c r="F59" i="16"/>
  <c r="E59" i="16"/>
  <c r="D59" i="16"/>
  <c r="C59" i="16"/>
  <c r="B59" i="16"/>
  <c r="I58" i="16"/>
  <c r="H58" i="16"/>
  <c r="G58" i="16"/>
  <c r="F58" i="16"/>
  <c r="E58" i="16"/>
  <c r="D58" i="16"/>
  <c r="C58" i="16"/>
  <c r="B58" i="16"/>
  <c r="I57" i="16"/>
  <c r="H57" i="16"/>
  <c r="G57" i="16"/>
  <c r="F57" i="16"/>
  <c r="E57" i="16"/>
  <c r="D57" i="16"/>
  <c r="C57" i="16"/>
  <c r="B57" i="16"/>
  <c r="I56" i="16"/>
  <c r="H56" i="16"/>
  <c r="G56" i="16"/>
  <c r="F56" i="16"/>
  <c r="E56" i="16"/>
  <c r="D56" i="16"/>
  <c r="C56" i="16"/>
  <c r="B56" i="16"/>
  <c r="I55" i="16"/>
  <c r="H55" i="16"/>
  <c r="G55" i="16"/>
  <c r="F55" i="16"/>
  <c r="E55" i="16"/>
  <c r="D55" i="16"/>
  <c r="C55" i="16"/>
  <c r="B55" i="16"/>
  <c r="I54" i="16"/>
  <c r="H54" i="16"/>
  <c r="G54" i="16"/>
  <c r="F54" i="16"/>
  <c r="E54" i="16"/>
  <c r="D54" i="16"/>
  <c r="C54" i="16"/>
  <c r="B54" i="16"/>
  <c r="I53" i="16"/>
  <c r="H53" i="16"/>
  <c r="G53" i="16"/>
  <c r="F53" i="16"/>
  <c r="E53" i="16"/>
  <c r="D53" i="16"/>
  <c r="C53" i="16"/>
  <c r="B53" i="16"/>
  <c r="I52" i="16"/>
  <c r="H52" i="16"/>
  <c r="G52" i="16"/>
  <c r="F52" i="16"/>
  <c r="E52" i="16"/>
  <c r="D52" i="16"/>
  <c r="C52" i="16"/>
  <c r="B52" i="16"/>
  <c r="I51" i="16"/>
  <c r="H51" i="16"/>
  <c r="G51" i="16"/>
  <c r="F51" i="16"/>
  <c r="E51" i="16"/>
  <c r="D51" i="16"/>
  <c r="C51" i="16"/>
  <c r="B51" i="16"/>
  <c r="I50" i="16"/>
  <c r="H50" i="16"/>
  <c r="G50" i="16"/>
  <c r="F50" i="16"/>
  <c r="E50" i="16"/>
  <c r="D50" i="16"/>
  <c r="C50" i="16"/>
  <c r="B50" i="16"/>
  <c r="I49" i="16"/>
  <c r="H49" i="16"/>
  <c r="G49" i="16"/>
  <c r="F49" i="16"/>
  <c r="E49" i="16"/>
  <c r="D49" i="16"/>
  <c r="C49" i="16"/>
  <c r="B49" i="16"/>
  <c r="I48" i="16"/>
  <c r="H48" i="16"/>
  <c r="G48" i="16"/>
  <c r="F48" i="16"/>
  <c r="E48" i="16"/>
  <c r="D48" i="16"/>
  <c r="C48" i="16"/>
  <c r="B48" i="16"/>
  <c r="I47" i="16"/>
  <c r="H47" i="16"/>
  <c r="G47" i="16"/>
  <c r="F47" i="16"/>
  <c r="E47" i="16"/>
  <c r="D47" i="16"/>
  <c r="C47" i="16"/>
  <c r="B47" i="16"/>
  <c r="I46" i="16"/>
  <c r="H46" i="16"/>
  <c r="G46" i="16"/>
  <c r="F46" i="16"/>
  <c r="E46" i="16"/>
  <c r="D46" i="16"/>
  <c r="C46" i="16"/>
  <c r="B46" i="16"/>
  <c r="I45" i="16"/>
  <c r="H45" i="16"/>
  <c r="G45" i="16"/>
  <c r="F45" i="16"/>
  <c r="E45" i="16"/>
  <c r="D45" i="16"/>
  <c r="C45" i="16"/>
  <c r="B45" i="16"/>
  <c r="I44" i="16"/>
  <c r="H44" i="16"/>
  <c r="G44" i="16"/>
  <c r="F44" i="16"/>
  <c r="E44" i="16"/>
  <c r="D44" i="16"/>
  <c r="C44" i="16"/>
  <c r="B44" i="16"/>
  <c r="I43" i="16"/>
  <c r="H43" i="16"/>
  <c r="G43" i="16"/>
  <c r="F43" i="16"/>
  <c r="E43" i="16"/>
  <c r="D43" i="16"/>
  <c r="C43" i="16"/>
  <c r="B43" i="16"/>
  <c r="I42" i="16"/>
  <c r="H42" i="16"/>
  <c r="G42" i="16"/>
  <c r="F42" i="16"/>
  <c r="E42" i="16"/>
  <c r="D42" i="16"/>
  <c r="C42" i="16"/>
  <c r="B42" i="16"/>
  <c r="I41" i="16"/>
  <c r="H41" i="16"/>
  <c r="G41" i="16"/>
  <c r="F41" i="16"/>
  <c r="E41" i="16"/>
  <c r="D41" i="16"/>
  <c r="C41" i="16"/>
  <c r="B41" i="16"/>
  <c r="I40" i="16"/>
  <c r="H40" i="16"/>
  <c r="G40" i="16"/>
  <c r="F40" i="16"/>
  <c r="E40" i="16"/>
  <c r="D40" i="16"/>
  <c r="C40" i="16"/>
  <c r="B40" i="16"/>
  <c r="I39" i="16"/>
  <c r="H39" i="16"/>
  <c r="G39" i="16"/>
  <c r="F39" i="16"/>
  <c r="E39" i="16"/>
  <c r="D39" i="16"/>
  <c r="C39" i="16"/>
  <c r="B39" i="16"/>
  <c r="I38" i="16"/>
  <c r="H38" i="16"/>
  <c r="G38" i="16"/>
  <c r="F38" i="16"/>
  <c r="E38" i="16"/>
  <c r="D38" i="16"/>
  <c r="C38" i="16"/>
  <c r="B38" i="16"/>
  <c r="I37" i="16"/>
  <c r="H37" i="16"/>
  <c r="G37" i="16"/>
  <c r="F37" i="16"/>
  <c r="E37" i="16"/>
  <c r="D37" i="16"/>
  <c r="C37" i="16"/>
  <c r="B37" i="16"/>
  <c r="I36" i="16"/>
  <c r="H36" i="16"/>
  <c r="G36" i="16"/>
  <c r="F36" i="16"/>
  <c r="E36" i="16"/>
  <c r="D36" i="16"/>
  <c r="C36" i="16"/>
  <c r="B36" i="16"/>
  <c r="I35" i="16"/>
  <c r="H35" i="16"/>
  <c r="G35" i="16"/>
  <c r="F35" i="16"/>
  <c r="E35" i="16"/>
  <c r="D35" i="16"/>
  <c r="C35" i="16"/>
  <c r="B35" i="16"/>
  <c r="I34" i="16"/>
  <c r="H34" i="16"/>
  <c r="G34" i="16"/>
  <c r="F34" i="16"/>
  <c r="E34" i="16"/>
  <c r="D34" i="16"/>
  <c r="C34" i="16"/>
  <c r="B34" i="16"/>
  <c r="I33" i="16"/>
  <c r="H33" i="16"/>
  <c r="G33" i="16"/>
  <c r="F33" i="16"/>
  <c r="E33" i="16"/>
  <c r="D33" i="16"/>
  <c r="C33" i="16"/>
  <c r="B33" i="16"/>
  <c r="I32" i="16"/>
  <c r="H32" i="16"/>
  <c r="G32" i="16"/>
  <c r="F32" i="16"/>
  <c r="E32" i="16"/>
  <c r="D32" i="16"/>
  <c r="C32" i="16"/>
  <c r="B32" i="16"/>
  <c r="I31" i="16"/>
  <c r="H31" i="16"/>
  <c r="G31" i="16"/>
  <c r="F31" i="16"/>
  <c r="E31" i="16"/>
  <c r="D31" i="16"/>
  <c r="C31" i="16"/>
  <c r="B31" i="16"/>
  <c r="I30" i="16"/>
  <c r="H30" i="16"/>
  <c r="G30" i="16"/>
  <c r="F30" i="16"/>
  <c r="E30" i="16"/>
  <c r="D30" i="16"/>
  <c r="C30" i="16"/>
  <c r="B30" i="16"/>
  <c r="I29" i="16"/>
  <c r="H29" i="16"/>
  <c r="G29" i="16"/>
  <c r="F29" i="16"/>
  <c r="E29" i="16"/>
  <c r="D29" i="16"/>
  <c r="C29" i="16"/>
  <c r="B29" i="16"/>
  <c r="I28" i="16"/>
  <c r="H28" i="16"/>
  <c r="G28" i="16"/>
  <c r="F28" i="16"/>
  <c r="E28" i="16"/>
  <c r="D28" i="16"/>
  <c r="C28" i="16"/>
  <c r="B28" i="16"/>
  <c r="I27" i="16"/>
  <c r="H27" i="16"/>
  <c r="G27" i="16"/>
  <c r="F27" i="16"/>
  <c r="E27" i="16"/>
  <c r="D27" i="16"/>
  <c r="C27" i="16"/>
  <c r="B27" i="16"/>
  <c r="I26" i="16"/>
  <c r="H26" i="16"/>
  <c r="G26" i="16"/>
  <c r="F26" i="16"/>
  <c r="E26" i="16"/>
  <c r="D26" i="16"/>
  <c r="C26" i="16"/>
  <c r="B26" i="16"/>
  <c r="I25" i="16"/>
  <c r="H25" i="16"/>
  <c r="G25" i="16"/>
  <c r="F25" i="16"/>
  <c r="E25" i="16"/>
  <c r="D25" i="16"/>
  <c r="C25" i="16"/>
  <c r="B25" i="16"/>
  <c r="I24" i="16"/>
  <c r="H24" i="16"/>
  <c r="G24" i="16"/>
  <c r="F24" i="16"/>
  <c r="E24" i="16"/>
  <c r="D24" i="16"/>
  <c r="C24" i="16"/>
  <c r="B24" i="16"/>
  <c r="I23" i="16"/>
  <c r="H23" i="16"/>
  <c r="G23" i="16"/>
  <c r="F23" i="16"/>
  <c r="E23" i="16"/>
  <c r="D23" i="16"/>
  <c r="C23" i="16"/>
  <c r="B23" i="16"/>
  <c r="I22" i="16"/>
  <c r="H22" i="16"/>
  <c r="G22" i="16"/>
  <c r="F22" i="16"/>
  <c r="E22" i="16"/>
  <c r="C22" i="16"/>
  <c r="B22" i="16"/>
  <c r="E56" i="15"/>
  <c r="D56" i="15"/>
  <c r="C56" i="15"/>
  <c r="B56" i="15"/>
  <c r="E55" i="15"/>
  <c r="D55" i="15"/>
  <c r="C55" i="15"/>
  <c r="E54" i="15"/>
  <c r="D54" i="15"/>
  <c r="C54" i="15"/>
  <c r="E53" i="15"/>
  <c r="D53" i="15"/>
  <c r="C53" i="15"/>
  <c r="E52" i="15"/>
  <c r="D52" i="15"/>
  <c r="C52" i="15"/>
  <c r="E51" i="15"/>
  <c r="D51" i="15"/>
  <c r="C51" i="15"/>
  <c r="E50" i="15"/>
  <c r="D50" i="15"/>
  <c r="C50" i="15"/>
  <c r="E49" i="15"/>
  <c r="D49" i="15"/>
  <c r="C49" i="15"/>
  <c r="E48" i="15"/>
  <c r="D48" i="15"/>
  <c r="C48" i="15"/>
  <c r="E47" i="15"/>
  <c r="D47" i="15"/>
  <c r="C47" i="15"/>
  <c r="E46" i="15"/>
  <c r="D46" i="15"/>
  <c r="C46" i="15"/>
  <c r="E45" i="15"/>
  <c r="D45" i="15"/>
  <c r="C45" i="15"/>
  <c r="E44" i="15"/>
  <c r="D44" i="15"/>
  <c r="C44" i="15"/>
  <c r="E43" i="15"/>
  <c r="D43" i="15"/>
  <c r="C43" i="15"/>
  <c r="E42" i="15"/>
  <c r="D42" i="15"/>
  <c r="C42" i="15"/>
  <c r="E41" i="15"/>
  <c r="D41" i="15"/>
  <c r="C41" i="15"/>
  <c r="E40" i="15"/>
  <c r="D40" i="15"/>
  <c r="C40" i="15"/>
  <c r="E39" i="15"/>
  <c r="D39" i="15"/>
  <c r="C39" i="15"/>
  <c r="E38" i="15"/>
  <c r="D38" i="15"/>
  <c r="C38" i="15"/>
  <c r="E37" i="15"/>
  <c r="D37" i="15"/>
  <c r="C37" i="15"/>
  <c r="E36" i="15"/>
  <c r="D36" i="15"/>
  <c r="C36" i="15"/>
  <c r="E35" i="15"/>
  <c r="D35" i="15"/>
  <c r="C35" i="15"/>
  <c r="E34" i="15"/>
  <c r="D34" i="15"/>
  <c r="C34" i="15"/>
  <c r="E33" i="15"/>
  <c r="D33" i="15"/>
  <c r="C33" i="15"/>
  <c r="E32" i="15"/>
  <c r="D32" i="15"/>
  <c r="C32" i="15"/>
  <c r="E31" i="15"/>
  <c r="D31" i="15"/>
  <c r="C31" i="15"/>
  <c r="E30" i="15"/>
  <c r="D30" i="15"/>
  <c r="C30" i="15"/>
  <c r="E29" i="15"/>
  <c r="D29" i="15"/>
  <c r="C29" i="15"/>
  <c r="E28" i="15"/>
  <c r="D28" i="15"/>
  <c r="C28" i="15"/>
  <c r="E27" i="15"/>
  <c r="D27" i="15"/>
  <c r="C27" i="15"/>
  <c r="E26" i="15"/>
  <c r="D26" i="15"/>
  <c r="C26" i="15"/>
  <c r="E25" i="15"/>
  <c r="D25" i="15"/>
  <c r="C25" i="15"/>
  <c r="E24" i="15"/>
  <c r="D24" i="15"/>
  <c r="C24" i="15"/>
  <c r="E23" i="15"/>
  <c r="D23" i="15"/>
  <c r="C23" i="15"/>
  <c r="E22" i="15"/>
  <c r="D22" i="15"/>
  <c r="C22" i="15"/>
  <c r="E21" i="15"/>
  <c r="D21" i="15"/>
  <c r="C21" i="15"/>
  <c r="E20" i="15"/>
  <c r="D20" i="15"/>
  <c r="C20" i="15"/>
  <c r="E19" i="15"/>
  <c r="D19" i="15"/>
  <c r="C19" i="15"/>
  <c r="E18" i="15"/>
  <c r="D18" i="15"/>
  <c r="C18" i="15"/>
  <c r="E17" i="15"/>
  <c r="D17" i="15"/>
  <c r="C17" i="15"/>
  <c r="E16" i="15"/>
  <c r="D16" i="15"/>
  <c r="C16" i="15"/>
  <c r="E15" i="15"/>
  <c r="D15" i="15"/>
  <c r="C15" i="15"/>
  <c r="E14" i="15"/>
  <c r="D14" i="15"/>
  <c r="C14" i="15"/>
  <c r="E13" i="15"/>
  <c r="D13" i="15"/>
  <c r="C13" i="15"/>
  <c r="E12" i="15"/>
  <c r="D12" i="15"/>
  <c r="C12" i="15"/>
  <c r="E11" i="15"/>
  <c r="D11" i="15"/>
  <c r="C11" i="15"/>
  <c r="E10" i="15"/>
  <c r="D10" i="15"/>
  <c r="C10" i="15"/>
  <c r="E9" i="15"/>
  <c r="D9" i="15"/>
  <c r="C9" i="15"/>
  <c r="E8" i="15"/>
  <c r="D8" i="15"/>
  <c r="C8" i="15"/>
  <c r="E7" i="15"/>
  <c r="D7" i="15"/>
  <c r="C7" i="15"/>
  <c r="E6" i="15"/>
  <c r="C6" i="15"/>
  <c r="AB61" i="10"/>
  <c r="AA61" i="10"/>
  <c r="Y61" i="10"/>
  <c r="X61" i="10"/>
  <c r="AH60" i="10"/>
  <c r="AP60" i="10" s="1"/>
  <c r="AF60" i="10"/>
  <c r="Z60" i="10"/>
  <c r="W60" i="10"/>
  <c r="AK60" i="10" s="1"/>
  <c r="AS60" i="10" s="1"/>
  <c r="T60" i="10"/>
  <c r="AI60" i="10" s="1"/>
  <c r="AQ60" i="10" s="1"/>
  <c r="N60" i="10"/>
  <c r="L59" i="13" s="1"/>
  <c r="L60" i="10"/>
  <c r="AG60" i="10" s="1"/>
  <c r="AO60" i="10" s="1"/>
  <c r="AH59" i="10"/>
  <c r="AP59" i="10" s="1"/>
  <c r="AF59" i="10"/>
  <c r="Z59" i="10"/>
  <c r="L70" i="16" s="1"/>
  <c r="W59" i="10"/>
  <c r="AK59" i="10" s="1"/>
  <c r="AS59" i="10" s="1"/>
  <c r="T59" i="10"/>
  <c r="AI59" i="10" s="1"/>
  <c r="AQ59" i="10" s="1"/>
  <c r="N59" i="10"/>
  <c r="L58" i="13" s="1"/>
  <c r="L59" i="10"/>
  <c r="AG59" i="10" s="1"/>
  <c r="AO59" i="10" s="1"/>
  <c r="AH58" i="10"/>
  <c r="AP58" i="10" s="1"/>
  <c r="AF58" i="10"/>
  <c r="Z58" i="10"/>
  <c r="L69" i="16" s="1"/>
  <c r="W58" i="10"/>
  <c r="AK58" i="10" s="1"/>
  <c r="AS58" i="10" s="1"/>
  <c r="T58" i="10"/>
  <c r="AI58" i="10" s="1"/>
  <c r="N58" i="10"/>
  <c r="L57" i="13" s="1"/>
  <c r="L58" i="10"/>
  <c r="AE58" i="10" s="1"/>
  <c r="AH57" i="10"/>
  <c r="AP57" i="10" s="1"/>
  <c r="AF57" i="10"/>
  <c r="Z57" i="10"/>
  <c r="W57" i="10"/>
  <c r="AK57" i="10" s="1"/>
  <c r="AS57" i="10" s="1"/>
  <c r="T57" i="10"/>
  <c r="AI57" i="10" s="1"/>
  <c r="AQ57" i="10" s="1"/>
  <c r="N57" i="10"/>
  <c r="L56" i="13" s="1"/>
  <c r="L57" i="10"/>
  <c r="AG57" i="10" s="1"/>
  <c r="AO57" i="10" s="1"/>
  <c r="AH56" i="10"/>
  <c r="AP56" i="10" s="1"/>
  <c r="AF56" i="10"/>
  <c r="Z56" i="10"/>
  <c r="W56" i="10"/>
  <c r="AK56" i="10" s="1"/>
  <c r="AS56" i="10" s="1"/>
  <c r="T56" i="10"/>
  <c r="AI56" i="10" s="1"/>
  <c r="AQ56" i="10" s="1"/>
  <c r="N56" i="10"/>
  <c r="L55" i="13" s="1"/>
  <c r="L56" i="10"/>
  <c r="AG56" i="10" s="1"/>
  <c r="AO56" i="10" s="1"/>
  <c r="AH55" i="10"/>
  <c r="AP55" i="10" s="1"/>
  <c r="AF55" i="10"/>
  <c r="Z55" i="10"/>
  <c r="W55" i="10"/>
  <c r="AK55" i="10" s="1"/>
  <c r="AS55" i="10" s="1"/>
  <c r="T55" i="10"/>
  <c r="AI55" i="10" s="1"/>
  <c r="AQ55" i="10" s="1"/>
  <c r="N55" i="10"/>
  <c r="L54" i="13" s="1"/>
  <c r="L55" i="10"/>
  <c r="AG55" i="10" s="1"/>
  <c r="AO55" i="10" s="1"/>
  <c r="AH54" i="10"/>
  <c r="AP54" i="10" s="1"/>
  <c r="AF54" i="10"/>
  <c r="Z54" i="10"/>
  <c r="W54" i="10"/>
  <c r="AK54" i="10" s="1"/>
  <c r="AS54" i="10" s="1"/>
  <c r="T54" i="10"/>
  <c r="AI54" i="10" s="1"/>
  <c r="AQ54" i="10" s="1"/>
  <c r="N54" i="10"/>
  <c r="L53" i="13" s="1"/>
  <c r="L54" i="10"/>
  <c r="AG54" i="10" s="1"/>
  <c r="AO54" i="10" s="1"/>
  <c r="AH53" i="10"/>
  <c r="AP53" i="10" s="1"/>
  <c r="AF53" i="10"/>
  <c r="Z53" i="10"/>
  <c r="W53" i="10"/>
  <c r="AK53" i="10" s="1"/>
  <c r="AS53" i="10" s="1"/>
  <c r="T53" i="10"/>
  <c r="AI53" i="10" s="1"/>
  <c r="AQ53" i="10" s="1"/>
  <c r="N53" i="10"/>
  <c r="L52" i="13" s="1"/>
  <c r="L53" i="10"/>
  <c r="AE53" i="10" s="1"/>
  <c r="AH52" i="10"/>
  <c r="AP52" i="10" s="1"/>
  <c r="AF52" i="10"/>
  <c r="Z52" i="10"/>
  <c r="W52" i="10"/>
  <c r="AK52" i="10" s="1"/>
  <c r="AS52" i="10" s="1"/>
  <c r="T52" i="10"/>
  <c r="AI52" i="10" s="1"/>
  <c r="AQ52" i="10" s="1"/>
  <c r="N52" i="10"/>
  <c r="L51" i="13" s="1"/>
  <c r="L52" i="10"/>
  <c r="AG52" i="10" s="1"/>
  <c r="AO52" i="10" s="1"/>
  <c r="AH51" i="10"/>
  <c r="AP51" i="10" s="1"/>
  <c r="AF51" i="10"/>
  <c r="Z51" i="10"/>
  <c r="W51" i="10"/>
  <c r="AK51" i="10" s="1"/>
  <c r="AS51" i="10" s="1"/>
  <c r="T51" i="10"/>
  <c r="AI51" i="10" s="1"/>
  <c r="AQ51" i="10" s="1"/>
  <c r="N51" i="10"/>
  <c r="L50" i="13" s="1"/>
  <c r="L51" i="10"/>
  <c r="AG51" i="10" s="1"/>
  <c r="AO51" i="10" s="1"/>
  <c r="AH50" i="10"/>
  <c r="AP50" i="10" s="1"/>
  <c r="AF50" i="10"/>
  <c r="Z50" i="10"/>
  <c r="W50" i="10"/>
  <c r="AK50" i="10" s="1"/>
  <c r="AS50" i="10" s="1"/>
  <c r="T50" i="10"/>
  <c r="AI50" i="10" s="1"/>
  <c r="AQ50" i="10" s="1"/>
  <c r="N50" i="10"/>
  <c r="L49" i="13" s="1"/>
  <c r="L50" i="10"/>
  <c r="AE50" i="10" s="1"/>
  <c r="AH49" i="10"/>
  <c r="AP49" i="10" s="1"/>
  <c r="AF49" i="10"/>
  <c r="W49" i="10"/>
  <c r="AK49" i="10" s="1"/>
  <c r="AS49" i="10" s="1"/>
  <c r="T49" i="10"/>
  <c r="AI49" i="10" s="1"/>
  <c r="AQ49" i="10" s="1"/>
  <c r="N49" i="10"/>
  <c r="L48" i="13" s="1"/>
  <c r="L49" i="10"/>
  <c r="AE49" i="10" s="1"/>
  <c r="AH48" i="10"/>
  <c r="AP48" i="10" s="1"/>
  <c r="AF48" i="10"/>
  <c r="L59" i="16"/>
  <c r="W48" i="10"/>
  <c r="AK48" i="10" s="1"/>
  <c r="AS48" i="10" s="1"/>
  <c r="T48" i="10"/>
  <c r="AI48" i="10" s="1"/>
  <c r="AQ48" i="10" s="1"/>
  <c r="N48" i="10"/>
  <c r="L47" i="13" s="1"/>
  <c r="L48" i="10"/>
  <c r="AG48" i="10" s="1"/>
  <c r="AO48" i="10" s="1"/>
  <c r="AH47" i="10"/>
  <c r="AP47" i="10" s="1"/>
  <c r="AF47" i="10"/>
  <c r="W47" i="10"/>
  <c r="AK47" i="10" s="1"/>
  <c r="AS47" i="10" s="1"/>
  <c r="T47" i="10"/>
  <c r="AI47" i="10" s="1"/>
  <c r="AQ47" i="10" s="1"/>
  <c r="N47" i="10"/>
  <c r="L46" i="13" s="1"/>
  <c r="L47" i="10"/>
  <c r="AG47" i="10" s="1"/>
  <c r="AO47" i="10" s="1"/>
  <c r="AH46" i="10"/>
  <c r="AP46" i="10" s="1"/>
  <c r="AF46" i="10"/>
  <c r="W46" i="10"/>
  <c r="AK46" i="10" s="1"/>
  <c r="AS46" i="10" s="1"/>
  <c r="T46" i="10"/>
  <c r="AI46" i="10" s="1"/>
  <c r="AQ46" i="10" s="1"/>
  <c r="N46" i="10"/>
  <c r="L45" i="13" s="1"/>
  <c r="L46" i="10"/>
  <c r="AG46" i="10" s="1"/>
  <c r="AO46" i="10" s="1"/>
  <c r="AH45" i="10"/>
  <c r="AP45" i="10" s="1"/>
  <c r="AF45" i="10"/>
  <c r="W45" i="10"/>
  <c r="AK45" i="10" s="1"/>
  <c r="AS45" i="10" s="1"/>
  <c r="T45" i="10"/>
  <c r="AI45" i="10" s="1"/>
  <c r="AQ45" i="10" s="1"/>
  <c r="N45" i="10"/>
  <c r="L44" i="13" s="1"/>
  <c r="L45" i="10"/>
  <c r="AE45" i="10" s="1"/>
  <c r="AH44" i="10"/>
  <c r="AP44" i="10" s="1"/>
  <c r="AF44" i="10"/>
  <c r="W44" i="10"/>
  <c r="AK44" i="10" s="1"/>
  <c r="AS44" i="10" s="1"/>
  <c r="T44" i="10"/>
  <c r="AI44" i="10" s="1"/>
  <c r="AQ44" i="10" s="1"/>
  <c r="N44" i="10"/>
  <c r="L43" i="13" s="1"/>
  <c r="L44" i="10"/>
  <c r="AG44" i="10" s="1"/>
  <c r="AO44" i="10" s="1"/>
  <c r="AH43" i="10"/>
  <c r="AP43" i="10" s="1"/>
  <c r="AF43" i="10"/>
  <c r="Z43" i="10"/>
  <c r="W43" i="10"/>
  <c r="AK43" i="10" s="1"/>
  <c r="AS43" i="10" s="1"/>
  <c r="T43" i="10"/>
  <c r="AI43" i="10" s="1"/>
  <c r="AQ43" i="10" s="1"/>
  <c r="N43" i="10"/>
  <c r="L42" i="13" s="1"/>
  <c r="L43" i="10"/>
  <c r="AG43" i="10" s="1"/>
  <c r="AO43" i="10" s="1"/>
  <c r="AH42" i="10"/>
  <c r="AP42" i="10" s="1"/>
  <c r="AF42" i="10"/>
  <c r="Z42" i="10"/>
  <c r="W42" i="10"/>
  <c r="AK42" i="10" s="1"/>
  <c r="AS42" i="10" s="1"/>
  <c r="T42" i="10"/>
  <c r="AI42" i="10" s="1"/>
  <c r="AQ42" i="10" s="1"/>
  <c r="N42" i="10"/>
  <c r="L41" i="13" s="1"/>
  <c r="L42" i="10"/>
  <c r="AE42" i="10" s="1"/>
  <c r="AH41" i="10"/>
  <c r="AP41" i="10" s="1"/>
  <c r="AF41" i="10"/>
  <c r="Z41" i="10"/>
  <c r="W41" i="10"/>
  <c r="AK41" i="10" s="1"/>
  <c r="AS41" i="10" s="1"/>
  <c r="T41" i="10"/>
  <c r="AI41" i="10" s="1"/>
  <c r="AQ41" i="10" s="1"/>
  <c r="N41" i="10"/>
  <c r="L40" i="13" s="1"/>
  <c r="L41" i="10"/>
  <c r="AE41" i="10" s="1"/>
  <c r="AH40" i="10"/>
  <c r="AP40" i="10" s="1"/>
  <c r="AF40" i="10"/>
  <c r="Z40" i="10"/>
  <c r="W40" i="10"/>
  <c r="AK40" i="10" s="1"/>
  <c r="AS40" i="10" s="1"/>
  <c r="T40" i="10"/>
  <c r="AI40" i="10" s="1"/>
  <c r="AQ40" i="10" s="1"/>
  <c r="N40" i="10"/>
  <c r="L39" i="13" s="1"/>
  <c r="L40" i="10"/>
  <c r="AG40" i="10" s="1"/>
  <c r="AO40" i="10" s="1"/>
  <c r="AH39" i="10"/>
  <c r="AP39" i="10" s="1"/>
  <c r="AF39" i="10"/>
  <c r="Z39" i="10"/>
  <c r="W39" i="10"/>
  <c r="AK39" i="10" s="1"/>
  <c r="AS39" i="10" s="1"/>
  <c r="T39" i="10"/>
  <c r="AI39" i="10" s="1"/>
  <c r="AQ39" i="10" s="1"/>
  <c r="N39" i="10"/>
  <c r="L38" i="13" s="1"/>
  <c r="L39" i="10"/>
  <c r="AG39" i="10" s="1"/>
  <c r="AO39" i="10" s="1"/>
  <c r="AH38" i="10"/>
  <c r="AP38" i="10" s="1"/>
  <c r="AF38" i="10"/>
  <c r="Z38" i="10"/>
  <c r="W38" i="10"/>
  <c r="AK38" i="10" s="1"/>
  <c r="AS38" i="10" s="1"/>
  <c r="T38" i="10"/>
  <c r="AI38" i="10" s="1"/>
  <c r="AQ38" i="10" s="1"/>
  <c r="N38" i="10"/>
  <c r="L37" i="13" s="1"/>
  <c r="L38" i="10"/>
  <c r="AE38" i="10" s="1"/>
  <c r="AH37" i="10"/>
  <c r="AP37" i="10" s="1"/>
  <c r="AF37" i="10"/>
  <c r="Z37" i="10"/>
  <c r="W37" i="10"/>
  <c r="AK37" i="10" s="1"/>
  <c r="AS37" i="10" s="1"/>
  <c r="T37" i="10"/>
  <c r="AI37" i="10" s="1"/>
  <c r="AQ37" i="10" s="1"/>
  <c r="N37" i="10"/>
  <c r="L36" i="13" s="1"/>
  <c r="L37" i="10"/>
  <c r="AG37" i="10" s="1"/>
  <c r="AO37" i="10" s="1"/>
  <c r="AH36" i="10"/>
  <c r="AP36" i="10" s="1"/>
  <c r="AF36" i="10"/>
  <c r="Z36" i="10"/>
  <c r="W36" i="10"/>
  <c r="AK36" i="10" s="1"/>
  <c r="AS36" i="10" s="1"/>
  <c r="T36" i="10"/>
  <c r="AI36" i="10" s="1"/>
  <c r="AQ36" i="10" s="1"/>
  <c r="N36" i="10"/>
  <c r="L35" i="13" s="1"/>
  <c r="L36" i="10"/>
  <c r="AG36" i="10" s="1"/>
  <c r="AO36" i="10" s="1"/>
  <c r="AH35" i="10"/>
  <c r="AP35" i="10" s="1"/>
  <c r="AF35" i="10"/>
  <c r="Z35" i="10"/>
  <c r="W35" i="10"/>
  <c r="AK35" i="10" s="1"/>
  <c r="AS35" i="10" s="1"/>
  <c r="T35" i="10"/>
  <c r="AI35" i="10" s="1"/>
  <c r="N35" i="10"/>
  <c r="L34" i="13" s="1"/>
  <c r="L35" i="10"/>
  <c r="AG35" i="10" s="1"/>
  <c r="AO35" i="10" s="1"/>
  <c r="AH34" i="10"/>
  <c r="AP34" i="10" s="1"/>
  <c r="AF34" i="10"/>
  <c r="Z34" i="10"/>
  <c r="W34" i="10"/>
  <c r="AK34" i="10" s="1"/>
  <c r="AS34" i="10" s="1"/>
  <c r="T34" i="10"/>
  <c r="AI34" i="10" s="1"/>
  <c r="AQ34" i="10" s="1"/>
  <c r="N34" i="10"/>
  <c r="L33" i="13" s="1"/>
  <c r="L34" i="10"/>
  <c r="AG34" i="10" s="1"/>
  <c r="AO34" i="10" s="1"/>
  <c r="AH33" i="10"/>
  <c r="AP33" i="10" s="1"/>
  <c r="AF33" i="10"/>
  <c r="Z33" i="10"/>
  <c r="W33" i="10"/>
  <c r="AK33" i="10" s="1"/>
  <c r="AS33" i="10" s="1"/>
  <c r="T33" i="10"/>
  <c r="AI33" i="10" s="1"/>
  <c r="AQ33" i="10" s="1"/>
  <c r="N33" i="10"/>
  <c r="L32" i="13" s="1"/>
  <c r="L33" i="10"/>
  <c r="AE33" i="10" s="1"/>
  <c r="AH32" i="10"/>
  <c r="AP32" i="10" s="1"/>
  <c r="AF32" i="10"/>
  <c r="Z32" i="10"/>
  <c r="W32" i="10"/>
  <c r="AK32" i="10" s="1"/>
  <c r="AS32" i="10" s="1"/>
  <c r="T32" i="10"/>
  <c r="AI32" i="10" s="1"/>
  <c r="AQ32" i="10" s="1"/>
  <c r="N32" i="10"/>
  <c r="L31" i="13" s="1"/>
  <c r="L32" i="10"/>
  <c r="AG32" i="10" s="1"/>
  <c r="AO32" i="10" s="1"/>
  <c r="AH31" i="10"/>
  <c r="AP31" i="10" s="1"/>
  <c r="AF31" i="10"/>
  <c r="Z31" i="10"/>
  <c r="W31" i="10"/>
  <c r="AK31" i="10" s="1"/>
  <c r="AS31" i="10" s="1"/>
  <c r="T31" i="10"/>
  <c r="AI31" i="10" s="1"/>
  <c r="AQ31" i="10" s="1"/>
  <c r="N31" i="10"/>
  <c r="L30" i="13" s="1"/>
  <c r="L31" i="10"/>
  <c r="AG31" i="10" s="1"/>
  <c r="AO31" i="10" s="1"/>
  <c r="AH30" i="10"/>
  <c r="AP30" i="10" s="1"/>
  <c r="AF30" i="10"/>
  <c r="Z30" i="10"/>
  <c r="W30" i="10"/>
  <c r="AK30" i="10" s="1"/>
  <c r="AS30" i="10" s="1"/>
  <c r="T30" i="10"/>
  <c r="AI30" i="10" s="1"/>
  <c r="AQ30" i="10" s="1"/>
  <c r="N30" i="10"/>
  <c r="L29" i="13" s="1"/>
  <c r="L30" i="10"/>
  <c r="AE30" i="10" s="1"/>
  <c r="AH29" i="10"/>
  <c r="AP29" i="10" s="1"/>
  <c r="AF29" i="10"/>
  <c r="Z29" i="10"/>
  <c r="W29" i="10"/>
  <c r="AK29" i="10" s="1"/>
  <c r="AS29" i="10" s="1"/>
  <c r="T29" i="10"/>
  <c r="AI29" i="10" s="1"/>
  <c r="AQ29" i="10" s="1"/>
  <c r="N29" i="10"/>
  <c r="L28" i="13" s="1"/>
  <c r="L29" i="10"/>
  <c r="AG29" i="10" s="1"/>
  <c r="AO29" i="10" s="1"/>
  <c r="AK28" i="10"/>
  <c r="AS28" i="10" s="1"/>
  <c r="AH28" i="10"/>
  <c r="AP28" i="10" s="1"/>
  <c r="AF28" i="10"/>
  <c r="Z28" i="10"/>
  <c r="W28" i="10"/>
  <c r="T28" i="10"/>
  <c r="AI28" i="10" s="1"/>
  <c r="AQ28" i="10" s="1"/>
  <c r="N28" i="10"/>
  <c r="L27" i="13" s="1"/>
  <c r="L28" i="10"/>
  <c r="AG28" i="10" s="1"/>
  <c r="AO28" i="10" s="1"/>
  <c r="AK27" i="10"/>
  <c r="AS27" i="10" s="1"/>
  <c r="AH27" i="10"/>
  <c r="AP27" i="10" s="1"/>
  <c r="AF27" i="10"/>
  <c r="Z27" i="10"/>
  <c r="W27" i="10"/>
  <c r="T27" i="10"/>
  <c r="AI27" i="10" s="1"/>
  <c r="AQ27" i="10" s="1"/>
  <c r="N27" i="10"/>
  <c r="L26" i="13" s="1"/>
  <c r="L27" i="10"/>
  <c r="AG27" i="10" s="1"/>
  <c r="AO27" i="10" s="1"/>
  <c r="AK26" i="10"/>
  <c r="AS26" i="10" s="1"/>
  <c r="AH26" i="10"/>
  <c r="AP26" i="10" s="1"/>
  <c r="AF26" i="10"/>
  <c r="Z26" i="10"/>
  <c r="W26" i="10"/>
  <c r="T26" i="10"/>
  <c r="AI26" i="10" s="1"/>
  <c r="N26" i="10"/>
  <c r="L25" i="13" s="1"/>
  <c r="L26" i="10"/>
  <c r="AG26" i="10" s="1"/>
  <c r="AO26" i="10" s="1"/>
  <c r="AK25" i="10"/>
  <c r="AS25" i="10" s="1"/>
  <c r="AH25" i="10"/>
  <c r="AP25" i="10" s="1"/>
  <c r="AF25" i="10"/>
  <c r="Z25" i="10"/>
  <c r="W25" i="10"/>
  <c r="T25" i="10"/>
  <c r="AI25" i="10" s="1"/>
  <c r="N25" i="10"/>
  <c r="L24" i="13" s="1"/>
  <c r="L25" i="10"/>
  <c r="AE25" i="10" s="1"/>
  <c r="AK24" i="10"/>
  <c r="AS24" i="10" s="1"/>
  <c r="AH24" i="10"/>
  <c r="AP24" i="10" s="1"/>
  <c r="AF24" i="10"/>
  <c r="Z24" i="10"/>
  <c r="W24" i="10"/>
  <c r="T24" i="10"/>
  <c r="AI24" i="10" s="1"/>
  <c r="AQ24" i="10" s="1"/>
  <c r="N24" i="10"/>
  <c r="L23" i="13" s="1"/>
  <c r="L24" i="10"/>
  <c r="AG24" i="10" s="1"/>
  <c r="AO24" i="10" s="1"/>
  <c r="AK23" i="10"/>
  <c r="AS23" i="10" s="1"/>
  <c r="AH23" i="10"/>
  <c r="AP23" i="10" s="1"/>
  <c r="AF23" i="10"/>
  <c r="Z23" i="10"/>
  <c r="W23" i="10"/>
  <c r="T23" i="10"/>
  <c r="AI23" i="10" s="1"/>
  <c r="N23" i="10"/>
  <c r="L22" i="13" s="1"/>
  <c r="L23" i="10"/>
  <c r="AG23" i="10" s="1"/>
  <c r="AO23" i="10" s="1"/>
  <c r="AK22" i="10"/>
  <c r="AS22" i="10" s="1"/>
  <c r="AH22" i="10"/>
  <c r="AP22" i="10" s="1"/>
  <c r="AF22" i="10"/>
  <c r="Z22" i="10"/>
  <c r="W22" i="10"/>
  <c r="T22" i="10"/>
  <c r="AI22" i="10" s="1"/>
  <c r="AQ22" i="10" s="1"/>
  <c r="N22" i="10"/>
  <c r="L21" i="13" s="1"/>
  <c r="L22" i="10"/>
  <c r="AE22" i="10" s="1"/>
  <c r="AK21" i="10"/>
  <c r="AS21" i="10" s="1"/>
  <c r="AH21" i="10"/>
  <c r="AP21" i="10" s="1"/>
  <c r="AF21" i="10"/>
  <c r="Z21" i="10"/>
  <c r="W21" i="10"/>
  <c r="T21" i="10"/>
  <c r="AI21" i="10" s="1"/>
  <c r="AQ21" i="10" s="1"/>
  <c r="N21" i="10"/>
  <c r="L20" i="13" s="1"/>
  <c r="L21" i="10"/>
  <c r="AG21" i="10" s="1"/>
  <c r="AO21" i="10" s="1"/>
  <c r="AK20" i="10"/>
  <c r="AS20" i="10" s="1"/>
  <c r="AH20" i="10"/>
  <c r="AP20" i="10" s="1"/>
  <c r="AF20" i="10"/>
  <c r="Z20" i="10"/>
  <c r="W20" i="10"/>
  <c r="T20" i="10"/>
  <c r="AI20" i="10" s="1"/>
  <c r="AQ20" i="10" s="1"/>
  <c r="N20" i="10"/>
  <c r="L19" i="13" s="1"/>
  <c r="L20" i="10"/>
  <c r="AG20" i="10" s="1"/>
  <c r="AO20" i="10" s="1"/>
  <c r="AK19" i="10"/>
  <c r="AS19" i="10" s="1"/>
  <c r="AH19" i="10"/>
  <c r="AP19" i="10" s="1"/>
  <c r="AF19" i="10"/>
  <c r="Z19" i="10"/>
  <c r="W19" i="10"/>
  <c r="T19" i="10"/>
  <c r="AI19" i="10" s="1"/>
  <c r="AQ19" i="10" s="1"/>
  <c r="N19" i="10"/>
  <c r="L18" i="13" s="1"/>
  <c r="L19" i="10"/>
  <c r="AG19" i="10" s="1"/>
  <c r="AO19" i="10" s="1"/>
  <c r="G13" i="15"/>
  <c r="L17" i="13"/>
  <c r="G12" i="15"/>
  <c r="L16" i="13"/>
  <c r="G11" i="15"/>
  <c r="L15" i="13"/>
  <c r="G10" i="15"/>
  <c r="L14" i="13"/>
  <c r="G9" i="15"/>
  <c r="L13" i="13"/>
  <c r="G8" i="15"/>
  <c r="L12" i="13"/>
  <c r="G7" i="15"/>
  <c r="L11" i="13"/>
  <c r="L10" i="13"/>
  <c r="C13" i="7"/>
  <c r="C12" i="7"/>
  <c r="I11" i="7"/>
  <c r="O11" i="7" s="1"/>
  <c r="C11" i="7"/>
  <c r="J11" i="7" l="1"/>
  <c r="G35" i="15"/>
  <c r="L51" i="16"/>
  <c r="G26" i="15"/>
  <c r="L42" i="16"/>
  <c r="G34" i="15"/>
  <c r="L50" i="16"/>
  <c r="G50" i="15"/>
  <c r="L66" i="16"/>
  <c r="G25" i="15"/>
  <c r="L41" i="16"/>
  <c r="G33" i="15"/>
  <c r="L49" i="16"/>
  <c r="G49" i="15"/>
  <c r="L65" i="16"/>
  <c r="G51" i="15"/>
  <c r="L67" i="16"/>
  <c r="G15" i="15"/>
  <c r="L31" i="16"/>
  <c r="G16" i="15"/>
  <c r="L32" i="16"/>
  <c r="G17" i="15"/>
  <c r="L33" i="16"/>
  <c r="G18" i="15"/>
  <c r="L34" i="16"/>
  <c r="G19" i="15"/>
  <c r="L35" i="16"/>
  <c r="G20" i="15"/>
  <c r="L36" i="16"/>
  <c r="G21" i="15"/>
  <c r="L37" i="16"/>
  <c r="G22" i="15"/>
  <c r="L38" i="16"/>
  <c r="G23" i="15"/>
  <c r="L39" i="16"/>
  <c r="G24" i="15"/>
  <c r="L40" i="16"/>
  <c r="G32" i="15"/>
  <c r="L48" i="16"/>
  <c r="G48" i="15"/>
  <c r="L64" i="16"/>
  <c r="G28" i="15"/>
  <c r="L44" i="16"/>
  <c r="G36" i="15"/>
  <c r="L52" i="16"/>
  <c r="G14" i="15"/>
  <c r="L30" i="16"/>
  <c r="G31" i="15"/>
  <c r="L47" i="16"/>
  <c r="G47" i="15"/>
  <c r="L63" i="16"/>
  <c r="G55" i="15"/>
  <c r="L71" i="16"/>
  <c r="G30" i="15"/>
  <c r="L46" i="16"/>
  <c r="G38" i="15"/>
  <c r="L54" i="16"/>
  <c r="G46" i="15"/>
  <c r="L62" i="16"/>
  <c r="G52" i="15"/>
  <c r="L68" i="16"/>
  <c r="G27" i="15"/>
  <c r="L43" i="16"/>
  <c r="G29" i="15"/>
  <c r="L45" i="16"/>
  <c r="G37" i="15"/>
  <c r="L53" i="16"/>
  <c r="G45" i="15"/>
  <c r="L61" i="16"/>
  <c r="G44" i="15"/>
  <c r="L60" i="16"/>
  <c r="G42" i="15"/>
  <c r="L58" i="16"/>
  <c r="G41" i="15"/>
  <c r="L57" i="16"/>
  <c r="G40" i="15"/>
  <c r="L56" i="16"/>
  <c r="G39" i="15"/>
  <c r="L55" i="16"/>
  <c r="AU43" i="10"/>
  <c r="AV43" i="10" s="1"/>
  <c r="J54" i="16" s="1"/>
  <c r="AU51" i="10"/>
  <c r="AV51" i="10" s="1"/>
  <c r="J62" i="16" s="1"/>
  <c r="AU59" i="10"/>
  <c r="AV59" i="10" s="1"/>
  <c r="J70" i="16" s="1"/>
  <c r="AU19" i="10"/>
  <c r="AV19" i="10" s="1"/>
  <c r="J30" i="16" s="1"/>
  <c r="AU36" i="10"/>
  <c r="AV36" i="10" s="1"/>
  <c r="J47" i="16" s="1"/>
  <c r="AU52" i="10"/>
  <c r="AV52" i="10" s="1"/>
  <c r="J63" i="16" s="1"/>
  <c r="AU60" i="10"/>
  <c r="AV60" i="10" s="1"/>
  <c r="J71" i="16" s="1"/>
  <c r="AU34" i="10"/>
  <c r="AV34" i="10" s="1"/>
  <c r="J45" i="16" s="1"/>
  <c r="AU57" i="10"/>
  <c r="AV57" i="10" s="1"/>
  <c r="J68" i="16" s="1"/>
  <c r="G43" i="15"/>
  <c r="AU32" i="10"/>
  <c r="AV32" i="10" s="1"/>
  <c r="J43" i="16" s="1"/>
  <c r="AU40" i="10"/>
  <c r="AV40" i="10" s="1"/>
  <c r="J51" i="16" s="1"/>
  <c r="AU56" i="10"/>
  <c r="AV56" i="10" s="1"/>
  <c r="J67" i="16" s="1"/>
  <c r="AU31" i="10"/>
  <c r="AV31" i="10" s="1"/>
  <c r="J42" i="16" s="1"/>
  <c r="AU39" i="10"/>
  <c r="AV39" i="10" s="1"/>
  <c r="J50" i="16" s="1"/>
  <c r="AU55" i="10"/>
  <c r="AV55" i="10" s="1"/>
  <c r="J66" i="16" s="1"/>
  <c r="G54" i="15"/>
  <c r="AU54" i="10"/>
  <c r="AV54" i="10" s="1"/>
  <c r="J65" i="16" s="1"/>
  <c r="G53" i="15"/>
  <c r="AU20" i="10"/>
  <c r="AV20" i="10" s="1"/>
  <c r="J31" i="16" s="1"/>
  <c r="AU21" i="10"/>
  <c r="AV21" i="10" s="1"/>
  <c r="J32" i="16" s="1"/>
  <c r="AU24" i="10"/>
  <c r="AV24" i="10" s="1"/>
  <c r="J35" i="16" s="1"/>
  <c r="AU27" i="10"/>
  <c r="AV27" i="10" s="1"/>
  <c r="J38" i="16" s="1"/>
  <c r="AU28" i="10"/>
  <c r="AV28" i="10" s="1"/>
  <c r="J39" i="16" s="1"/>
  <c r="AU29" i="10"/>
  <c r="AV29" i="10" s="1"/>
  <c r="J40" i="16" s="1"/>
  <c r="AU37" i="10"/>
  <c r="AV37" i="10" s="1"/>
  <c r="J48" i="16" s="1"/>
  <c r="AU44" i="10"/>
  <c r="AV44" i="10" s="1"/>
  <c r="J55" i="16" s="1"/>
  <c r="AU48" i="10"/>
  <c r="AV48" i="10" s="1"/>
  <c r="J59" i="16" s="1"/>
  <c r="AU47" i="10"/>
  <c r="AV47" i="10" s="1"/>
  <c r="J58" i="16" s="1"/>
  <c r="AU46" i="10"/>
  <c r="AV46" i="10" s="1"/>
  <c r="J57" i="16" s="1"/>
  <c r="AN40" i="10"/>
  <c r="AM30" i="10"/>
  <c r="AN33" i="10"/>
  <c r="AN41" i="10"/>
  <c r="AN49" i="10"/>
  <c r="AN57" i="10"/>
  <c r="AN32" i="10"/>
  <c r="AN31" i="10"/>
  <c r="AN39" i="10"/>
  <c r="AM42" i="10"/>
  <c r="AN47" i="10"/>
  <c r="AM50" i="10"/>
  <c r="AN55" i="10"/>
  <c r="AM58" i="10"/>
  <c r="AN30" i="10"/>
  <c r="AM33" i="10"/>
  <c r="AN38" i="10"/>
  <c r="AM41" i="10"/>
  <c r="AN46" i="10"/>
  <c r="AM49" i="10"/>
  <c r="AN54" i="10"/>
  <c r="AN48" i="10"/>
  <c r="AN19" i="10"/>
  <c r="AN20" i="10"/>
  <c r="AN21" i="10"/>
  <c r="AN22" i="10"/>
  <c r="AN23" i="10"/>
  <c r="AN24" i="10"/>
  <c r="AN25" i="10"/>
  <c r="AN26" i="10"/>
  <c r="AN27" i="10"/>
  <c r="AN28" i="10"/>
  <c r="AN29" i="10"/>
  <c r="AN37" i="10"/>
  <c r="AN45" i="10"/>
  <c r="AN53" i="10"/>
  <c r="AN36" i="10"/>
  <c r="AN44" i="10"/>
  <c r="AN52" i="10"/>
  <c r="AN60" i="10"/>
  <c r="AN56" i="10"/>
  <c r="AN35" i="10"/>
  <c r="AM38" i="10"/>
  <c r="AN43" i="10"/>
  <c r="AN51" i="10"/>
  <c r="AN59" i="10"/>
  <c r="AM22" i="10"/>
  <c r="AM25" i="10"/>
  <c r="AN34" i="10"/>
  <c r="AN42" i="10"/>
  <c r="AM45" i="10"/>
  <c r="AN50" i="10"/>
  <c r="AM53" i="10"/>
  <c r="AN58" i="10"/>
  <c r="AJ23" i="10"/>
  <c r="AR23" i="10" s="1"/>
  <c r="AQ23" i="10"/>
  <c r="AU23" i="10" s="1"/>
  <c r="AV23" i="10" s="1"/>
  <c r="J34" i="16" s="1"/>
  <c r="AJ25" i="10"/>
  <c r="AR25" i="10" s="1"/>
  <c r="AQ25" i="10"/>
  <c r="AJ26" i="10"/>
  <c r="AR26" i="10" s="1"/>
  <c r="AQ26" i="10"/>
  <c r="AU26" i="10" s="1"/>
  <c r="AV26" i="10" s="1"/>
  <c r="J37" i="16" s="1"/>
  <c r="AJ35" i="10"/>
  <c r="AR35" i="10" s="1"/>
  <c r="AQ35" i="10"/>
  <c r="AU35" i="10" s="1"/>
  <c r="AV35" i="10" s="1"/>
  <c r="J46" i="16" s="1"/>
  <c r="AJ58" i="10"/>
  <c r="AR58" i="10" s="1"/>
  <c r="AQ58" i="10"/>
  <c r="AL58" i="10"/>
  <c r="AT58" i="10" s="1"/>
  <c r="AL49" i="10"/>
  <c r="AT49" i="10" s="1"/>
  <c r="AL32" i="10"/>
  <c r="AT32" i="10" s="1"/>
  <c r="AL48" i="10"/>
  <c r="AT48" i="10" s="1"/>
  <c r="AJ27" i="10"/>
  <c r="AR27" i="10" s="1"/>
  <c r="AL38" i="10"/>
  <c r="AT38" i="10" s="1"/>
  <c r="AL54" i="10"/>
  <c r="AT54" i="10" s="1"/>
  <c r="AJ36" i="10"/>
  <c r="AR36" i="10" s="1"/>
  <c r="AJ44" i="10"/>
  <c r="AR44" i="10" s="1"/>
  <c r="AE27" i="10"/>
  <c r="AL36" i="10"/>
  <c r="AT36" i="10" s="1"/>
  <c r="AJ55" i="10"/>
  <c r="AR55" i="10" s="1"/>
  <c r="AL23" i="10"/>
  <c r="AT23" i="10" s="1"/>
  <c r="AL25" i="10"/>
  <c r="AT25" i="10" s="1"/>
  <c r="AL26" i="10"/>
  <c r="AT26" i="10" s="1"/>
  <c r="AE36" i="10"/>
  <c r="AJ59" i="10"/>
  <c r="AR59" i="10" s="1"/>
  <c r="AL60" i="10"/>
  <c r="AT60" i="10" s="1"/>
  <c r="AL33" i="10"/>
  <c r="AT33" i="10" s="1"/>
  <c r="AG53" i="10"/>
  <c r="AO53" i="10" s="1"/>
  <c r="AU53" i="10" s="1"/>
  <c r="AV53" i="10" s="1"/>
  <c r="J64" i="16" s="1"/>
  <c r="AL59" i="10"/>
  <c r="AT59" i="10" s="1"/>
  <c r="AE29" i="10"/>
  <c r="AE40" i="10"/>
  <c r="AE46" i="10"/>
  <c r="AE47" i="10"/>
  <c r="AE51" i="10"/>
  <c r="AJ47" i="10"/>
  <c r="AL20" i="10"/>
  <c r="AT20" i="10" s="1"/>
  <c r="AJ29" i="10"/>
  <c r="AR29" i="10" s="1"/>
  <c r="AJ34" i="10"/>
  <c r="AR34" i="10" s="1"/>
  <c r="AJ40" i="10"/>
  <c r="AR40" i="10" s="1"/>
  <c r="AJ41" i="10"/>
  <c r="AR41" i="10" s="1"/>
  <c r="AG41" i="10"/>
  <c r="AO41" i="10" s="1"/>
  <c r="AU41" i="10" s="1"/>
  <c r="AV41" i="10" s="1"/>
  <c r="J52" i="16" s="1"/>
  <c r="AJ51" i="10"/>
  <c r="AR51" i="10" s="1"/>
  <c r="AJ57" i="10"/>
  <c r="AR57" i="10" s="1"/>
  <c r="AL29" i="10"/>
  <c r="AT29" i="10" s="1"/>
  <c r="AJ33" i="10"/>
  <c r="AR33" i="10" s="1"/>
  <c r="AL41" i="10"/>
  <c r="AT41" i="10" s="1"/>
  <c r="AL46" i="10"/>
  <c r="AT46" i="10" s="1"/>
  <c r="AL47" i="10"/>
  <c r="AT47" i="10" s="1"/>
  <c r="AJ50" i="10"/>
  <c r="AR50" i="10" s="1"/>
  <c r="AL51" i="10"/>
  <c r="AT51" i="10" s="1"/>
  <c r="AJ56" i="10"/>
  <c r="AR56" i="10" s="1"/>
  <c r="AL57" i="10"/>
  <c r="AT57" i="10" s="1"/>
  <c r="AJ60" i="10"/>
  <c r="AR60" i="10" s="1"/>
  <c r="AW60" i="10" s="1"/>
  <c r="AX60" i="10" s="1"/>
  <c r="K71" i="16" s="1"/>
  <c r="AL19" i="10"/>
  <c r="AT19" i="10" s="1"/>
  <c r="AL37" i="10"/>
  <c r="AT37" i="10" s="1"/>
  <c r="AE59" i="10"/>
  <c r="AL21" i="10"/>
  <c r="AT21" i="10" s="1"/>
  <c r="Z61" i="10"/>
  <c r="AE19" i="10"/>
  <c r="AE21" i="10"/>
  <c r="AL34" i="10"/>
  <c r="AT34" i="10" s="1"/>
  <c r="AE37" i="10"/>
  <c r="AL40" i="10"/>
  <c r="AT40" i="10" s="1"/>
  <c r="AL43" i="10"/>
  <c r="AT43" i="10" s="1"/>
  <c r="AL44" i="10"/>
  <c r="AT44" i="10" s="1"/>
  <c r="AJ49" i="10"/>
  <c r="AR49" i="10" s="1"/>
  <c r="AL50" i="10"/>
  <c r="AT50" i="10" s="1"/>
  <c r="AE54" i="10"/>
  <c r="AL55" i="10"/>
  <c r="AT55" i="10" s="1"/>
  <c r="AL56" i="10"/>
  <c r="AT56" i="10" s="1"/>
  <c r="AJ19" i="10"/>
  <c r="AR19" i="10" s="1"/>
  <c r="AJ21" i="10"/>
  <c r="AR21" i="10" s="1"/>
  <c r="AW21" i="10" s="1"/>
  <c r="AX21" i="10" s="1"/>
  <c r="K32" i="16" s="1"/>
  <c r="AJ24" i="10"/>
  <c r="AR24" i="10" s="1"/>
  <c r="AE24" i="10"/>
  <c r="AL24" i="10"/>
  <c r="AT24" i="10" s="1"/>
  <c r="AJ28" i="10"/>
  <c r="AR28" i="10" s="1"/>
  <c r="AE28" i="10"/>
  <c r="AL28" i="10"/>
  <c r="AT28" i="10" s="1"/>
  <c r="AJ30" i="10"/>
  <c r="AR30" i="10" s="1"/>
  <c r="AJ31" i="10"/>
  <c r="AR31" i="10" s="1"/>
  <c r="AL35" i="10"/>
  <c r="AT35" i="10" s="1"/>
  <c r="AJ37" i="10"/>
  <c r="AR37" i="10" s="1"/>
  <c r="AW37" i="10" s="1"/>
  <c r="AX37" i="10" s="1"/>
  <c r="K48" i="16" s="1"/>
  <c r="AJ42" i="10"/>
  <c r="AR42" i="10" s="1"/>
  <c r="AJ43" i="10"/>
  <c r="AR43" i="10" s="1"/>
  <c r="AE43" i="10"/>
  <c r="AJ52" i="10"/>
  <c r="AR52" i="10" s="1"/>
  <c r="AJ54" i="10"/>
  <c r="AR54" i="10" s="1"/>
  <c r="AW54" i="10" s="1"/>
  <c r="AX54" i="10" s="1"/>
  <c r="K65" i="16" s="1"/>
  <c r="B16" i="13"/>
  <c r="AJ20" i="10"/>
  <c r="AR20" i="10" s="1"/>
  <c r="AE20" i="10"/>
  <c r="AJ22" i="10"/>
  <c r="AR22" i="10" s="1"/>
  <c r="AL27" i="10"/>
  <c r="AT27" i="10" s="1"/>
  <c r="AL30" i="10"/>
  <c r="AT30" i="10" s="1"/>
  <c r="AJ32" i="10"/>
  <c r="AR32" i="10" s="1"/>
  <c r="AW32" i="10" s="1"/>
  <c r="AX32" i="10" s="1"/>
  <c r="K43" i="16" s="1"/>
  <c r="AE32" i="10"/>
  <c r="AE35" i="10"/>
  <c r="AJ38" i="10"/>
  <c r="AR38" i="10" s="1"/>
  <c r="AJ39" i="10"/>
  <c r="AR39" i="10" s="1"/>
  <c r="AJ45" i="10"/>
  <c r="AR45" i="10" s="1"/>
  <c r="AJ46" i="10"/>
  <c r="AR46" i="10" s="1"/>
  <c r="AJ48" i="10"/>
  <c r="AR48" i="10" s="1"/>
  <c r="AL52" i="10"/>
  <c r="AT52" i="10" s="1"/>
  <c r="AE55" i="10"/>
  <c r="AE56" i="10"/>
  <c r="C16" i="13"/>
  <c r="P11" i="7"/>
  <c r="E4" i="7" s="1"/>
  <c r="D4" i="7"/>
  <c r="AG22" i="10"/>
  <c r="AG30" i="10"/>
  <c r="AL31" i="10"/>
  <c r="AT31" i="10" s="1"/>
  <c r="AG38" i="10"/>
  <c r="AL39" i="10"/>
  <c r="AT39" i="10" s="1"/>
  <c r="AE48" i="10"/>
  <c r="AE23" i="10"/>
  <c r="AG25" i="10"/>
  <c r="AE31" i="10"/>
  <c r="AG33" i="10"/>
  <c r="AE39" i="10"/>
  <c r="AG45" i="10"/>
  <c r="AE26" i="10"/>
  <c r="AE34" i="10"/>
  <c r="AG42" i="10"/>
  <c r="E7" i="11"/>
  <c r="F6" i="11"/>
  <c r="AL45" i="10"/>
  <c r="AT45" i="10" s="1"/>
  <c r="K11" i="7"/>
  <c r="M11" i="7"/>
  <c r="AG50" i="10"/>
  <c r="AL22" i="10"/>
  <c r="AT22" i="10" s="1"/>
  <c r="AL42" i="10"/>
  <c r="AT42" i="10" s="1"/>
  <c r="AL53" i="10"/>
  <c r="AT53" i="10" s="1"/>
  <c r="M3" i="11"/>
  <c r="AG49" i="10"/>
  <c r="AJ53" i="10"/>
  <c r="AR53" i="10" s="1"/>
  <c r="F5" i="11"/>
  <c r="AG58" i="10"/>
  <c r="AE57" i="10"/>
  <c r="AE44" i="10"/>
  <c r="AE52" i="10"/>
  <c r="AE60" i="10"/>
  <c r="AW26" i="10" l="1"/>
  <c r="AX26" i="10" s="1"/>
  <c r="K37" i="16" s="1"/>
  <c r="AW53" i="10"/>
  <c r="AX53" i="10" s="1"/>
  <c r="K64" i="16" s="1"/>
  <c r="AW33" i="10"/>
  <c r="AX33" i="10" s="1"/>
  <c r="K44" i="16" s="1"/>
  <c r="AW29" i="10"/>
  <c r="AX29" i="10" s="1"/>
  <c r="K40" i="16" s="1"/>
  <c r="AW28" i="10"/>
  <c r="AX28" i="10" s="1"/>
  <c r="K39" i="16" s="1"/>
  <c r="AW31" i="10"/>
  <c r="AX31" i="10" s="1"/>
  <c r="K42" i="16" s="1"/>
  <c r="AW41" i="10"/>
  <c r="AX41" i="10" s="1"/>
  <c r="K52" i="16" s="1"/>
  <c r="AW19" i="10"/>
  <c r="AX19" i="10" s="1"/>
  <c r="K30" i="16" s="1"/>
  <c r="AW40" i="10"/>
  <c r="AX40" i="10" s="1"/>
  <c r="K51" i="16" s="1"/>
  <c r="AW46" i="10"/>
  <c r="AX46" i="10" s="1"/>
  <c r="AY46" i="10" s="1"/>
  <c r="H41" i="15" s="1"/>
  <c r="F41" i="15"/>
  <c r="K57" i="16"/>
  <c r="AR47" i="10"/>
  <c r="AW47" i="10" s="1"/>
  <c r="AX47" i="10" s="1"/>
  <c r="AW43" i="10"/>
  <c r="AX43" i="10" s="1"/>
  <c r="K54" i="16" s="1"/>
  <c r="AW50" i="10"/>
  <c r="AX50" i="10" s="1"/>
  <c r="K61" i="16" s="1"/>
  <c r="AW38" i="10"/>
  <c r="AX38" i="10" s="1"/>
  <c r="K49" i="16" s="1"/>
  <c r="AW24" i="10"/>
  <c r="AX24" i="10" s="1"/>
  <c r="K35" i="16" s="1"/>
  <c r="AW34" i="10"/>
  <c r="AX34" i="10" s="1"/>
  <c r="K45" i="16" s="1"/>
  <c r="AW58" i="10"/>
  <c r="AX58" i="10" s="1"/>
  <c r="K69" i="16" s="1"/>
  <c r="AW23" i="10"/>
  <c r="AX23" i="10" s="1"/>
  <c r="K34" i="16" s="1"/>
  <c r="AW30" i="10"/>
  <c r="AX30" i="10" s="1"/>
  <c r="K41" i="16" s="1"/>
  <c r="AW20" i="10"/>
  <c r="AX20" i="10" s="1"/>
  <c r="AW27" i="10"/>
  <c r="AX27" i="10" s="1"/>
  <c r="K38" i="16" s="1"/>
  <c r="AW35" i="10"/>
  <c r="AX35" i="10" s="1"/>
  <c r="K46" i="16" s="1"/>
  <c r="AW52" i="10"/>
  <c r="AX52" i="10" s="1"/>
  <c r="K63" i="16" s="1"/>
  <c r="AW56" i="10"/>
  <c r="AX56" i="10" s="1"/>
  <c r="K67" i="16" s="1"/>
  <c r="AW57" i="10"/>
  <c r="AX57" i="10" s="1"/>
  <c r="K68" i="16" s="1"/>
  <c r="AW55" i="10"/>
  <c r="AX55" i="10" s="1"/>
  <c r="K66" i="16" s="1"/>
  <c r="AW51" i="10"/>
  <c r="AX51" i="10" s="1"/>
  <c r="K62" i="16" s="1"/>
  <c r="AW59" i="10"/>
  <c r="AX59" i="10" s="1"/>
  <c r="K70" i="16" s="1"/>
  <c r="AW22" i="10"/>
  <c r="AX22" i="10" s="1"/>
  <c r="F17" i="15" s="1"/>
  <c r="AW42" i="10"/>
  <c r="AX42" i="10" s="1"/>
  <c r="K53" i="16" s="1"/>
  <c r="AW25" i="10"/>
  <c r="AX25" i="10" s="1"/>
  <c r="AW39" i="10"/>
  <c r="AX39" i="10" s="1"/>
  <c r="AW36" i="10"/>
  <c r="AX36" i="10" s="1"/>
  <c r="K47" i="16" s="1"/>
  <c r="F9" i="15"/>
  <c r="H9" i="15"/>
  <c r="AZ14" i="10" s="1"/>
  <c r="F37" i="15"/>
  <c r="AY42" i="10"/>
  <c r="H37" i="15" s="1"/>
  <c r="AY41" i="10"/>
  <c r="H36" i="15" s="1"/>
  <c r="AY53" i="10"/>
  <c r="H48" i="15" s="1"/>
  <c r="F48" i="15"/>
  <c r="H8" i="15"/>
  <c r="AZ13" i="10" s="1"/>
  <c r="F8" i="15"/>
  <c r="AY37" i="10"/>
  <c r="H32" i="15" s="1"/>
  <c r="F32" i="15"/>
  <c r="AY36" i="10"/>
  <c r="H31" i="15" s="1"/>
  <c r="H10" i="15"/>
  <c r="AZ15" i="10" s="1"/>
  <c r="F10" i="15"/>
  <c r="F7" i="15"/>
  <c r="H7" i="15"/>
  <c r="AZ12" i="10" s="1"/>
  <c r="AY24" i="10"/>
  <c r="H19" i="15" s="1"/>
  <c r="F19" i="15"/>
  <c r="F29" i="15"/>
  <c r="AY34" i="10"/>
  <c r="H29" i="15" s="1"/>
  <c r="F53" i="15"/>
  <c r="AY58" i="10"/>
  <c r="H53" i="15" s="1"/>
  <c r="AY21" i="10"/>
  <c r="H16" i="15" s="1"/>
  <c r="F16" i="15"/>
  <c r="AY60" i="10"/>
  <c r="H55" i="15" s="1"/>
  <c r="F55" i="15"/>
  <c r="F28" i="15"/>
  <c r="AY33" i="10"/>
  <c r="H28" i="15" s="1"/>
  <c r="AY29" i="10"/>
  <c r="H24" i="15" s="1"/>
  <c r="F24" i="15"/>
  <c r="F49" i="15"/>
  <c r="AY54" i="10"/>
  <c r="H49" i="15" s="1"/>
  <c r="F25" i="15"/>
  <c r="AY30" i="10"/>
  <c r="H25" i="15" s="1"/>
  <c r="AY19" i="10"/>
  <c r="H14" i="15" s="1"/>
  <c r="F14" i="15"/>
  <c r="AY27" i="10"/>
  <c r="H22" i="15" s="1"/>
  <c r="F22" i="15"/>
  <c r="AY35" i="10"/>
  <c r="H30" i="15" s="1"/>
  <c r="F30" i="15"/>
  <c r="AY52" i="10"/>
  <c r="H47" i="15" s="1"/>
  <c r="F47" i="15"/>
  <c r="F13" i="15"/>
  <c r="H13" i="15"/>
  <c r="AZ18" i="10" s="1"/>
  <c r="AY56" i="10"/>
  <c r="H51" i="15" s="1"/>
  <c r="F51" i="15"/>
  <c r="F52" i="15"/>
  <c r="AY57" i="10"/>
  <c r="H52" i="15" s="1"/>
  <c r="F50" i="15"/>
  <c r="F45" i="15"/>
  <c r="AY50" i="10"/>
  <c r="H45" i="15" s="1"/>
  <c r="F33" i="15"/>
  <c r="AY38" i="10"/>
  <c r="H33" i="15" s="1"/>
  <c r="AY32" i="10"/>
  <c r="H27" i="15" s="1"/>
  <c r="F27" i="15"/>
  <c r="H11" i="15"/>
  <c r="AZ16" i="10" s="1"/>
  <c r="F11" i="15"/>
  <c r="F12" i="15"/>
  <c r="H12" i="15"/>
  <c r="AZ17" i="10" s="1"/>
  <c r="F21" i="15"/>
  <c r="AY26" i="10"/>
  <c r="H21" i="15" s="1"/>
  <c r="F23" i="15"/>
  <c r="F6" i="15"/>
  <c r="AY40" i="10"/>
  <c r="H35" i="15" s="1"/>
  <c r="F35" i="15"/>
  <c r="AW49" i="10"/>
  <c r="AX49" i="10" s="1"/>
  <c r="K60" i="16" s="1"/>
  <c r="AW48" i="10"/>
  <c r="AX48" i="10" s="1"/>
  <c r="K59" i="16" s="1"/>
  <c r="AW45" i="10"/>
  <c r="AX45" i="10" s="1"/>
  <c r="K56" i="16" s="1"/>
  <c r="AW44" i="10"/>
  <c r="AX44" i="10" s="1"/>
  <c r="K55" i="16" s="1"/>
  <c r="AM28" i="10"/>
  <c r="AM24" i="10"/>
  <c r="AM54" i="10"/>
  <c r="AM27" i="10"/>
  <c r="AM36" i="10"/>
  <c r="AM19" i="10"/>
  <c r="AM40" i="10"/>
  <c r="AM55" i="10"/>
  <c r="AM29" i="10"/>
  <c r="AM35" i="10"/>
  <c r="AM39" i="10"/>
  <c r="AM56" i="10"/>
  <c r="AO58" i="10"/>
  <c r="AU58" i="10" s="1"/>
  <c r="AV58" i="10" s="1"/>
  <c r="J69" i="16" s="1"/>
  <c r="AO22" i="10"/>
  <c r="AU22" i="10" s="1"/>
  <c r="AV22" i="10" s="1"/>
  <c r="J33" i="16" s="1"/>
  <c r="AO33" i="10"/>
  <c r="AU33" i="10" s="1"/>
  <c r="AV33" i="10" s="1"/>
  <c r="J44" i="16" s="1"/>
  <c r="AO38" i="10"/>
  <c r="AU38" i="10" s="1"/>
  <c r="AV38" i="10" s="1"/>
  <c r="J49" i="16" s="1"/>
  <c r="AM43" i="10"/>
  <c r="AM59" i="10"/>
  <c r="AM26" i="10"/>
  <c r="AM52" i="10"/>
  <c r="AM31" i="10"/>
  <c r="AM37" i="10"/>
  <c r="AO50" i="10"/>
  <c r="AU50" i="10" s="1"/>
  <c r="AV50" i="10" s="1"/>
  <c r="J61" i="16" s="1"/>
  <c r="AM60" i="10"/>
  <c r="AM44" i="10"/>
  <c r="AO25" i="10"/>
  <c r="AU25" i="10" s="1"/>
  <c r="AV25" i="10" s="1"/>
  <c r="J36" i="16" s="1"/>
  <c r="AM48" i="10"/>
  <c r="AM51" i="10"/>
  <c r="AM32" i="10"/>
  <c r="AM57" i="10"/>
  <c r="AO42" i="10"/>
  <c r="AU42" i="10" s="1"/>
  <c r="AV42" i="10" s="1"/>
  <c r="J53" i="16" s="1"/>
  <c r="AM23" i="10"/>
  <c r="AM20" i="10"/>
  <c r="AM47" i="10"/>
  <c r="AO49" i="10"/>
  <c r="AU49" i="10" s="1"/>
  <c r="AV49" i="10" s="1"/>
  <c r="J60" i="16" s="1"/>
  <c r="AM34" i="10"/>
  <c r="AO45" i="10"/>
  <c r="AU45" i="10" s="1"/>
  <c r="AV45" i="10" s="1"/>
  <c r="J56" i="16" s="1"/>
  <c r="AO30" i="10"/>
  <c r="AU30" i="10" s="1"/>
  <c r="AV30" i="10" s="1"/>
  <c r="J41" i="16" s="1"/>
  <c r="AM21" i="10"/>
  <c r="AM46" i="10"/>
  <c r="G3" i="11"/>
  <c r="L11" i="7"/>
  <c r="D5" i="7"/>
  <c r="F7" i="11"/>
  <c r="AD61" i="10"/>
  <c r="L72" i="16"/>
  <c r="G6" i="15"/>
  <c r="G56" i="15" s="1"/>
  <c r="AZ32" i="10"/>
  <c r="M27" i="16"/>
  <c r="D3" i="7"/>
  <c r="N11" i="7"/>
  <c r="E3" i="7" s="1"/>
  <c r="Q11" i="7"/>
  <c r="D6" i="7" s="1"/>
  <c r="F31" i="15" l="1"/>
  <c r="F36" i="15"/>
  <c r="M43" i="16"/>
  <c r="M40" i="16"/>
  <c r="F38" i="15"/>
  <c r="M71" i="16"/>
  <c r="F26" i="15"/>
  <c r="AY39" i="10"/>
  <c r="H34" i="15" s="1"/>
  <c r="K50" i="16"/>
  <c r="M46" i="16"/>
  <c r="AY31" i="10"/>
  <c r="H26" i="15" s="1"/>
  <c r="AY25" i="10"/>
  <c r="M36" i="16" s="1"/>
  <c r="K36" i="16"/>
  <c r="F54" i="15"/>
  <c r="AY59" i="10"/>
  <c r="H54" i="15" s="1"/>
  <c r="AY51" i="10"/>
  <c r="H46" i="15" s="1"/>
  <c r="F18" i="15"/>
  <c r="AY20" i="10"/>
  <c r="H15" i="15" s="1"/>
  <c r="AZ20" i="10" s="1"/>
  <c r="K31" i="16"/>
  <c r="AZ60" i="10"/>
  <c r="F46" i="15"/>
  <c r="AZ35" i="10"/>
  <c r="AZ34" i="10"/>
  <c r="AY28" i="10"/>
  <c r="H23" i="15" s="1"/>
  <c r="AZ28" i="10" s="1"/>
  <c r="AY55" i="10"/>
  <c r="H50" i="15" s="1"/>
  <c r="AY23" i="10"/>
  <c r="AY22" i="10"/>
  <c r="H17" i="15" s="1"/>
  <c r="K33" i="16"/>
  <c r="F42" i="15"/>
  <c r="K58" i="16"/>
  <c r="AY47" i="10"/>
  <c r="H42" i="15" s="1"/>
  <c r="AY43" i="10"/>
  <c r="H38" i="15" s="1"/>
  <c r="F15" i="15"/>
  <c r="F20" i="15"/>
  <c r="F34" i="15"/>
  <c r="AZ26" i="10"/>
  <c r="M37" i="16"/>
  <c r="AY44" i="10"/>
  <c r="H39" i="15" s="1"/>
  <c r="F39" i="15"/>
  <c r="AY45" i="10"/>
  <c r="H40" i="15" s="1"/>
  <c r="F40" i="15"/>
  <c r="AY48" i="10"/>
  <c r="F43" i="15"/>
  <c r="AY49" i="10"/>
  <c r="H44" i="15" s="1"/>
  <c r="F44" i="15"/>
  <c r="AX61" i="10"/>
  <c r="AV61" i="10"/>
  <c r="M52" i="16"/>
  <c r="M45" i="16"/>
  <c r="AZ57" i="10"/>
  <c r="AZ29" i="10"/>
  <c r="M49" i="16"/>
  <c r="AZ38" i="10"/>
  <c r="AZ53" i="10"/>
  <c r="M64" i="16"/>
  <c r="AZ55" i="10"/>
  <c r="M65" i="16"/>
  <c r="AZ54" i="10"/>
  <c r="M35" i="16"/>
  <c r="AZ24" i="10"/>
  <c r="M47" i="16"/>
  <c r="AZ36" i="10"/>
  <c r="E5" i="7"/>
  <c r="R11" i="7"/>
  <c r="E6" i="7" s="1"/>
  <c r="M53" i="16"/>
  <c r="AZ42" i="10"/>
  <c r="M41" i="16"/>
  <c r="AZ30" i="10"/>
  <c r="M26" i="16"/>
  <c r="M29" i="16"/>
  <c r="AZ39" i="10"/>
  <c r="M50" i="16"/>
  <c r="M44" i="16"/>
  <c r="AZ33" i="10"/>
  <c r="M51" i="16"/>
  <c r="AZ40" i="10"/>
  <c r="M69" i="16"/>
  <c r="AZ58" i="10"/>
  <c r="M25" i="16"/>
  <c r="M28" i="16"/>
  <c r="M30" i="16"/>
  <c r="AZ19" i="10"/>
  <c r="M23" i="16"/>
  <c r="M24" i="16"/>
  <c r="M61" i="16"/>
  <c r="AZ50" i="10"/>
  <c r="M62" i="16"/>
  <c r="AZ51" i="10"/>
  <c r="M67" i="16"/>
  <c r="AZ56" i="10"/>
  <c r="M63" i="16"/>
  <c r="AZ52" i="10"/>
  <c r="M38" i="16"/>
  <c r="AZ27" i="10"/>
  <c r="M57" i="16"/>
  <c r="AZ46" i="10"/>
  <c r="M39" i="16" l="1"/>
  <c r="AZ43" i="10"/>
  <c r="M70" i="16"/>
  <c r="M54" i="16"/>
  <c r="M31" i="16"/>
  <c r="M58" i="16"/>
  <c r="AZ47" i="10"/>
  <c r="AZ59" i="10"/>
  <c r="H18" i="15"/>
  <c r="AZ23" i="10" s="1"/>
  <c r="M34" i="16"/>
  <c r="H20" i="15"/>
  <c r="AZ25" i="10" s="1"/>
  <c r="AZ31" i="10"/>
  <c r="M33" i="16"/>
  <c r="M66" i="16"/>
  <c r="M42" i="16"/>
  <c r="AZ22" i="10"/>
  <c r="AZ45" i="10"/>
  <c r="F56" i="15"/>
  <c r="AZ44" i="10"/>
  <c r="M55" i="16"/>
  <c r="M56" i="16"/>
  <c r="H43" i="15"/>
  <c r="AZ48" i="10" s="1"/>
  <c r="M59" i="16"/>
  <c r="AZ49" i="10"/>
  <c r="M60" i="16"/>
  <c r="J72" i="16"/>
  <c r="AY61" i="10"/>
  <c r="AZ41" i="10"/>
  <c r="M68" i="16"/>
  <c r="K72" i="16"/>
  <c r="M32" i="16"/>
  <c r="AZ21" i="10"/>
  <c r="AZ37" i="10"/>
  <c r="M48" i="16"/>
  <c r="H6" i="15"/>
  <c r="H56" i="15" l="1"/>
  <c r="AZ61" i="10" s="1"/>
  <c r="AZ11" i="10"/>
  <c r="M72" i="16"/>
</calcChain>
</file>

<file path=xl/comments1.xml><?xml version="1.0" encoding="utf-8"?>
<comments xmlns="http://schemas.openxmlformats.org/spreadsheetml/2006/main">
  <authors>
    <author>Op</author>
    <author>localuser</author>
    <author>Gajdosikova Jana</author>
  </authors>
  <commentList>
    <comment ref="J9" authorId="0" shapeId="0">
      <text>
        <r>
          <rPr>
            <b/>
            <sz val="10"/>
            <color indexed="81"/>
            <rFont val="Arial"/>
            <family val="2"/>
            <charset val="238"/>
          </rPr>
          <t>Napr.: Hotely, Predajne, Autodopravcovia a pod.</t>
        </r>
      </text>
    </comment>
    <comment ref="K9" authorId="1" shapeId="0">
      <text>
        <r>
          <rPr>
            <b/>
            <sz val="10"/>
            <color indexed="81"/>
            <rFont val="Arial"/>
            <family val="2"/>
            <charset val="238"/>
          </rPr>
          <t>Uveďte počet, koľkých podnikateľských subjektov v danej kategórii sa dotýka zmena regulácie.</t>
        </r>
      </text>
    </comment>
    <comment ref="O9" authorId="2" shapeId="0">
      <text>
        <r>
          <rPr>
            <b/>
            <sz val="10"/>
            <color indexed="81"/>
            <rFont val="Arial"/>
            <family val="2"/>
            <charset val="238"/>
          </rPr>
          <t>Vyberte jednu z možností, podľa toho, či regulácia zvyšuje alebo znižuje náklady.</t>
        </r>
      </text>
    </comment>
    <comment ref="R9" authorId="0" shapeId="0">
      <text>
        <r>
          <rPr>
            <b/>
            <sz val="10"/>
            <color indexed="81"/>
            <rFont val="Arial"/>
            <family val="2"/>
            <charset val="238"/>
          </rPr>
          <t>Napr. výdavky na zabezpečenie súladu výroby s normami.</t>
        </r>
      </text>
    </comment>
    <comment ref="U9" authorId="0" shapeId="0">
      <text>
        <r>
          <rPr>
            <b/>
            <sz val="10"/>
            <color indexed="81"/>
            <rFont val="Arial"/>
            <family val="2"/>
            <charset val="238"/>
          </rPr>
          <t>Čas, ktorý zamestnanci trávia plnením povinností súvisiacich s reguláciou.</t>
        </r>
      </text>
    </comment>
    <comment ref="X9" authorId="0" shapeId="0">
      <text>
        <r>
          <rPr>
            <b/>
            <sz val="10"/>
            <color indexed="81"/>
            <rFont val="Arial"/>
            <family val="2"/>
            <charset val="238"/>
          </rPr>
          <t>V prípade, že sa ex ante analýza vplyvov na PP robila v staršej verzii formulára (pred 1.6.2021), tak vyplňte len "Spolu"</t>
        </r>
      </text>
    </comment>
    <comment ref="AC9" authorId="2" shapeId="0">
      <text>
        <r>
          <rPr>
            <b/>
            <sz val="10"/>
            <color indexed="81"/>
            <rFont val="Arial"/>
            <family val="2"/>
            <charset val="238"/>
          </rPr>
          <t>Vyberte jednu z možností, podľa toho, či regulácia zvýšila alebo znížila náklady.</t>
        </r>
      </text>
    </comment>
    <comment ref="AD9" authorId="2" shapeId="0">
      <text>
        <r>
          <rPr>
            <b/>
            <sz val="9"/>
            <color indexed="81"/>
            <rFont val="Segoe UI"/>
            <family val="2"/>
            <charset val="238"/>
          </rPr>
          <t xml:space="preserve">Gajdosikova
skrytý stĺpec
</t>
        </r>
      </text>
    </comment>
    <comment ref="P10" authorId="1" shapeId="0">
      <text>
        <r>
          <rPr>
            <b/>
            <sz val="10"/>
            <color indexed="81"/>
            <rFont val="Arial"/>
            <family val="2"/>
            <charset val="238"/>
          </rPr>
          <t xml:space="preserve">
Použite najmä údaje z ministerstva financií (napr. z rozpočtu verejnej správy a pod.)
</t>
        </r>
        <r>
          <rPr>
            <sz val="9"/>
            <color indexed="81"/>
            <rFont val="Segoe UI"/>
            <family val="2"/>
            <charset val="238"/>
          </rPr>
          <t xml:space="preserve">
</t>
        </r>
      </text>
    </comment>
    <comment ref="Q10" authorId="1" shapeId="0">
      <text>
        <r>
          <rPr>
            <b/>
            <sz val="10"/>
            <color indexed="81"/>
            <rFont val="Arial"/>
            <family val="2"/>
            <charset val="238"/>
          </rPr>
          <t>Použite najmä údaje z ministerstva financií (napr. z rozpočtu verejnej správy a pod.) a prípadne údaje o poplatkoch inštitúciám, ktoré nie sú súčasťou rozpočtu verejnej správy (napr. komory, asociácie atď.).</t>
        </r>
        <r>
          <rPr>
            <sz val="9"/>
            <color indexed="81"/>
            <rFont val="Segoe UI"/>
            <family val="2"/>
            <charset val="238"/>
          </rPr>
          <t xml:space="preserve">
</t>
        </r>
      </text>
    </comment>
  </commentList>
</comments>
</file>

<file path=xl/sharedStrings.xml><?xml version="1.0" encoding="utf-8"?>
<sst xmlns="http://schemas.openxmlformats.org/spreadsheetml/2006/main" count="584" uniqueCount="210">
  <si>
    <t>Čas
(v min.)</t>
  </si>
  <si>
    <t>Počet plnení</t>
  </si>
  <si>
    <t>Koeficient</t>
  </si>
  <si>
    <t>1-krát ročne</t>
  </si>
  <si>
    <t>každé 2 roky</t>
  </si>
  <si>
    <t>2-krát ročne (polročne)</t>
  </si>
  <si>
    <t>každé 3 roky</t>
  </si>
  <si>
    <t>3-krát ročne</t>
  </si>
  <si>
    <t>každé 4 roky</t>
  </si>
  <si>
    <t>4-krát ročne (štvrťročne)</t>
  </si>
  <si>
    <t>mesačne</t>
  </si>
  <si>
    <t>každých 5 rokov</t>
  </si>
  <si>
    <t>nepravidelne/ jednorazovo</t>
  </si>
  <si>
    <t>Frekvencia plnenia povinnosti</t>
  </si>
  <si>
    <t>Priemerná hrubá mesačná mzda v národnom hospodárstve za rok 2013</t>
  </si>
  <si>
    <t>Náklady na celé podnikateľské prostredie</t>
  </si>
  <si>
    <r>
      <t>Celkové náklady</t>
    </r>
    <r>
      <rPr>
        <b/>
        <i/>
        <sz val="10"/>
        <color theme="0"/>
        <rFont val="Arial"/>
        <family val="2"/>
      </rPr>
      <t xml:space="preserve"> povinnosti (EUR)</t>
    </r>
  </si>
  <si>
    <t>Koeficient frekvencie</t>
  </si>
  <si>
    <t>1 – krát ročne</t>
  </si>
  <si>
    <t>2 – krát ročne (polročne)</t>
  </si>
  <si>
    <t>3 – krát ročne</t>
  </si>
  <si>
    <t>4 – krát ročne (štvrťročne)</t>
  </si>
  <si>
    <t>Mesačne</t>
  </si>
  <si>
    <t>Náklady regulácie</t>
  </si>
  <si>
    <r>
      <t>Priame finančné náklady</t>
    </r>
    <r>
      <rPr>
        <b/>
        <i/>
        <sz val="10"/>
        <color rgb="FF00B0F0"/>
        <rFont val="Arial"/>
        <family val="2"/>
      </rPr>
      <t xml:space="preserve"> (EUR)</t>
    </r>
  </si>
  <si>
    <r>
      <t>Nepriame finančné náklady</t>
    </r>
    <r>
      <rPr>
        <b/>
        <i/>
        <sz val="10"/>
        <color rgb="FF00B0F0"/>
        <rFont val="Arial"/>
        <family val="2"/>
      </rPr>
      <t xml:space="preserve"> (EUR)</t>
    </r>
  </si>
  <si>
    <r>
      <t xml:space="preserve">Administratívne náklady </t>
    </r>
    <r>
      <rPr>
        <b/>
        <i/>
        <sz val="10"/>
        <color rgb="FF77AC00"/>
        <rFont val="Arial"/>
        <family val="2"/>
      </rPr>
      <t>(EUR)</t>
    </r>
  </si>
  <si>
    <t>Náklady na 1 podnikateľa</t>
  </si>
  <si>
    <r>
      <rPr>
        <b/>
        <sz val="11"/>
        <color theme="0"/>
        <rFont val="Arial"/>
        <family val="2"/>
        <charset val="238"/>
      </rPr>
      <t>Priame finančné náklady</t>
    </r>
    <r>
      <rPr>
        <sz val="10"/>
        <color theme="0"/>
        <rFont val="Arial"/>
        <family val="2"/>
      </rPr>
      <t xml:space="preserve"> 
na povinnosť na 1 podnikateľa (EUR)</t>
    </r>
  </si>
  <si>
    <r>
      <rPr>
        <b/>
        <sz val="11"/>
        <color theme="0"/>
        <rFont val="Arial"/>
        <family val="2"/>
        <charset val="238"/>
      </rPr>
      <t>Nepriame finančné náklady</t>
    </r>
    <r>
      <rPr>
        <sz val="10"/>
        <color theme="0"/>
        <rFont val="Arial"/>
        <family val="2"/>
        <charset val="238"/>
      </rPr>
      <t xml:space="preserve"> 
na povinnosť na 1 podnikateľa (EUR)</t>
    </r>
  </si>
  <si>
    <t>Časová náročnosť povinnosti</t>
  </si>
  <si>
    <r>
      <t xml:space="preserve">Alternatíva 1: 
</t>
    </r>
    <r>
      <rPr>
        <b/>
        <sz val="11"/>
        <color theme="0"/>
        <rFont val="Arial"/>
        <family val="2"/>
        <charset val="238"/>
      </rPr>
      <t xml:space="preserve">Štandardná časová náročnosť
</t>
    </r>
    <r>
      <rPr>
        <sz val="10"/>
        <color theme="0"/>
        <rFont val="Arial"/>
        <family val="2"/>
        <charset val="238"/>
      </rPr>
      <t>(min.)</t>
    </r>
  </si>
  <si>
    <r>
      <t xml:space="preserve">Alternatíva 2: 
</t>
    </r>
    <r>
      <rPr>
        <b/>
        <sz val="11"/>
        <color theme="0"/>
        <rFont val="Arial"/>
        <family val="2"/>
        <charset val="238"/>
      </rPr>
      <t xml:space="preserve">Expertný odhad trvania </t>
    </r>
    <r>
      <rPr>
        <sz val="10"/>
        <color theme="0"/>
        <rFont val="Arial"/>
        <family val="2"/>
        <charset val="238"/>
      </rPr>
      <t>(min.)</t>
    </r>
  </si>
  <si>
    <t>na 1 podnikateľa</t>
  </si>
  <si>
    <t>na celé podnik. prostredie</t>
  </si>
  <si>
    <t xml:space="preserve">Počet dotknutých podnikateľov </t>
  </si>
  <si>
    <t>Vyberte frekvenciu</t>
  </si>
  <si>
    <t>Vyberte typickú povinnosť</t>
  </si>
  <si>
    <t>Celkové náklady povinnosti (EUR)</t>
  </si>
  <si>
    <t>Administratívne náklady (EUR)</t>
  </si>
  <si>
    <t>Nepriame finančné náklady (EUR)</t>
  </si>
  <si>
    <t>Priame finančné náklady (EUR)</t>
  </si>
  <si>
    <t>S. r. o.</t>
  </si>
  <si>
    <t>Vplyvy (náklady) na celé podnikateľské prostredie</t>
  </si>
  <si>
    <t>Vplyvy (náklady) na celú kategóriu subjektov</t>
  </si>
  <si>
    <t>Vplyvy (náklady) na 1 podnikateľský subjekt</t>
  </si>
  <si>
    <t>Početnosť kategórie</t>
  </si>
  <si>
    <t>Kategória dotknutých subjektov</t>
  </si>
  <si>
    <t>OUT</t>
  </si>
  <si>
    <t>IN</t>
  </si>
  <si>
    <t>Druhy nákladov</t>
  </si>
  <si>
    <t>Priame finančné náklady okrem poplatkov</t>
  </si>
  <si>
    <t>Priame finančné náklady - poplatky</t>
  </si>
  <si>
    <t>Nepriame finančné náklady</t>
  </si>
  <si>
    <t>Administratívne náklady</t>
  </si>
  <si>
    <t>SPOLU</t>
  </si>
  <si>
    <t>Počet dotknutých subjektov v kategórii</t>
  </si>
  <si>
    <t xml:space="preserve">A. s. </t>
  </si>
  <si>
    <t>TYP NÁKLADOV</t>
  </si>
  <si>
    <t>Pôvod regulácie</t>
  </si>
  <si>
    <t>Celkom</t>
  </si>
  <si>
    <t xml:space="preserve"> Z toho</t>
  </si>
  <si>
    <t>Kategórie nákladov regulácie</t>
  </si>
  <si>
    <t>Frekvencia plnenia povinností</t>
  </si>
  <si>
    <t>Metodika kalkulácie nákladov</t>
  </si>
  <si>
    <t>Popis stĺpca</t>
  </si>
  <si>
    <t>P.č.</t>
  </si>
  <si>
    <t>C. Nepriame finančné náklady</t>
  </si>
  <si>
    <t>D. Administratívne náklady</t>
  </si>
  <si>
    <t>Spolu = A+B+C+D</t>
  </si>
  <si>
    <t xml:space="preserve">Tabuľka č. 2: Výpočet vplyvov jednotlivých regulácií </t>
  </si>
  <si>
    <t>Kategória dotk. subjektov</t>
  </si>
  <si>
    <t>Na 1 podnikateľa (EUR)</t>
  </si>
  <si>
    <t>Zrozumiteľný a stručný opis regulácie (dôvod zvýšenia/zníženia nákladov na PP)</t>
  </si>
  <si>
    <t>Lokalizácia (§, ods.)</t>
  </si>
  <si>
    <t>Vplyv na 1 podnik. v €</t>
  </si>
  <si>
    <t>Vplyv na kategóriu dotk. subjektov v €</t>
  </si>
  <si>
    <r>
      <t xml:space="preserve">Pôvod regulácie: 
</t>
    </r>
    <r>
      <rPr>
        <sz val="10"/>
        <color rgb="FF000000"/>
        <rFont val="Times New Roman"/>
        <family val="1"/>
      </rPr>
      <t>SR/EÚ úplná harm./EÚ harm. s možnosťou voľby</t>
    </r>
  </si>
  <si>
    <t>Tabuľka č. 1: Zmeny nákladov v prepočte na podnikateľské prostredie, Vyhodnotenie pravidla 1in2out</t>
  </si>
  <si>
    <t>Výpočet vplyvov jednotlivých regulácií</t>
  </si>
  <si>
    <t>Tabuľky sa po vyplnení Kroku 1 - Kalkulačka vyplnia sami a môžu byť skopírované do Analýzy vplyvov na podnikateľské prostredie (PP)</t>
  </si>
  <si>
    <t>E. Vplyv na mikro, malé a stredné podn.</t>
  </si>
  <si>
    <t>VÝPOČET PRAVIDLA 1in2out:</t>
  </si>
  <si>
    <t>G. Náklady okrem výnimiek = B+C+D-F</t>
  </si>
  <si>
    <t>Zvýšenie nákladov v € na PP</t>
  </si>
  <si>
    <t>Zníženie nákladov v € na PP</t>
  </si>
  <si>
    <t>Účinnosť</t>
  </si>
  <si>
    <t xml:space="preserve">Počet dotkn. subjektov </t>
  </si>
  <si>
    <t>Priame finančné náklady</t>
  </si>
  <si>
    <t>Náklady regulácií na 1 podnikateľa</t>
  </si>
  <si>
    <t>Náklady regulácií na celé podnikateľské prostredie</t>
  </si>
  <si>
    <t>Priame a nepriame náklady regulácií na 1 podnikateľa</t>
  </si>
  <si>
    <t>Priame a nepriame náklady regulácií na celé podnikateľské prostredie</t>
  </si>
  <si>
    <t>Administratívne náklady regulácií na 1 podnikateľa</t>
  </si>
  <si>
    <t xml:space="preserve">Administratívne náklady regulácií na celé podnikateľské prostredie </t>
  </si>
  <si>
    <t>*Tarifa – pre zjednodušenie výpočtov vychádza z priemernej ceny práce v národnom hospodárstve za predchádzajúci rok (priemerná nominálna mesačná mzda zamestnanca v hospodárstve SR zverejňovaná Štatistickým úradom + odvody zamestnávateľa). V rámci Kalkulačky na ročnej báze aktualizuje toto pole Gestor – MH SR</t>
  </si>
  <si>
    <t>Celkové náklady regulácií na 1 podnikateľa:</t>
  </si>
  <si>
    <t>Celkové náklady regulácií na celé podnikateľské prostredie</t>
  </si>
  <si>
    <r>
      <t xml:space="preserve">Druh vplyvu
</t>
    </r>
    <r>
      <rPr>
        <sz val="10"/>
        <color rgb="FF000000"/>
        <rFont val="Times New Roman"/>
        <family val="1"/>
        <charset val="238"/>
      </rPr>
      <t>In (zvyšuje náklady) / 
Out (znižuje náklady)</t>
    </r>
  </si>
  <si>
    <t>Účinnosť
regulácie</t>
  </si>
  <si>
    <t>Účinnosť regulácie</t>
  </si>
  <si>
    <t xml:space="preserve">Počet subjektov spolu </t>
  </si>
  <si>
    <t>Počet subjektov MSP</t>
  </si>
  <si>
    <t>Počet dotknutých subjektov MSP</t>
  </si>
  <si>
    <r>
      <t xml:space="preserve">Výber frekvencie plnenia povinností pre </t>
    </r>
    <r>
      <rPr>
        <b/>
        <i/>
        <sz val="9.5"/>
        <color rgb="FF000000"/>
        <rFont val="Arial"/>
        <family val="2"/>
        <charset val="238"/>
      </rPr>
      <t>nepriame finančné náklady</t>
    </r>
    <r>
      <rPr>
        <i/>
        <sz val="9.5"/>
        <color rgb="FF000000"/>
        <rFont val="Arial"/>
        <family val="2"/>
      </rPr>
      <t xml:space="preserve"> a </t>
    </r>
    <r>
      <rPr>
        <b/>
        <i/>
        <sz val="9.5"/>
        <color rgb="FF000000"/>
        <rFont val="Arial"/>
        <family val="2"/>
        <charset val="238"/>
      </rPr>
      <t>administratívne náklady</t>
    </r>
  </si>
  <si>
    <t xml:space="preserve">Ostatné stĺpce vyznačené šedou farbou nevypĺňa predkladateľ, vypočíta ich MS Excel. </t>
  </si>
  <si>
    <t>Vysvetlivky  metodiky a postupu výpočtu:</t>
  </si>
  <si>
    <r>
      <t xml:space="preserve">Kalkulačka nákladov regulácie sa opiera o metodiku </t>
    </r>
    <r>
      <rPr>
        <b/>
        <sz val="10"/>
        <rFont val="Arial"/>
        <family val="2"/>
        <charset val="238"/>
      </rPr>
      <t>Štandardného nákladového modelu (SCM)</t>
    </r>
    <r>
      <rPr>
        <sz val="10"/>
        <rFont val="Arial"/>
        <family val="2"/>
      </rPr>
      <t>. Jednotlivé položky sú kalkulované na základe nižšie uvedených princípov:</t>
    </r>
  </si>
  <si>
    <t>Počet dotkn. subjektov 
MSP</t>
  </si>
  <si>
    <t xml:space="preserve">vyberte  </t>
  </si>
  <si>
    <t>A.Dane, odvody, clá a poplatky, ktorých cieľom je znižovať negatívne externality</t>
  </si>
  <si>
    <t>B. Iné poplatky</t>
  </si>
  <si>
    <r>
      <t>F. Úplná harmonizácia</t>
    </r>
    <r>
      <rPr>
        <i/>
        <sz val="10"/>
        <color theme="1"/>
        <rFont val="Times New Roman"/>
        <family val="1"/>
        <charset val="238"/>
      </rPr>
      <t xml:space="preserve"> práva</t>
    </r>
    <r>
      <rPr>
        <i/>
        <sz val="10"/>
        <color theme="1"/>
        <rFont val="Times New Roman"/>
        <family val="1"/>
      </rPr>
      <t xml:space="preserve"> EÚ
</t>
    </r>
    <r>
      <rPr>
        <i/>
        <sz val="8"/>
        <color rgb="FFFF0000"/>
        <rFont val="Times New Roman"/>
        <family val="1"/>
        <charset val="238"/>
      </rPr>
      <t>(okrem daní, odvodov, ciel a poplatkov, ktorých cieľom je znižovať negatívne externality)</t>
    </r>
  </si>
  <si>
    <t>SK</t>
  </si>
  <si>
    <t>EÚ harmonizácia s možnosťou voľby</t>
  </si>
  <si>
    <t>Prepočet v prípade "N"</t>
  </si>
  <si>
    <t>Priemerná cena práce v EUR za rok 2020 (priemerná mesačná mzda + odvody) =</t>
  </si>
  <si>
    <t>Názvy stĺpcov s červeným trojuholníkom vpravo hore obsahujú nápovedu</t>
  </si>
  <si>
    <t>Č. regulácie v Registri ex post</t>
  </si>
  <si>
    <t>vyberte</t>
  </si>
  <si>
    <t xml:space="preserve">Tabuľka č. 1: Súhrnné porovnanie predpokladaných a skutočných nákladov regulácií </t>
  </si>
  <si>
    <t>Č. reg.</t>
  </si>
  <si>
    <t xml:space="preserve">Tabuľka č. 2: Výpočet skutočných vplyvov regulácií Ex post a ich porovnanie s predpokladanými vplyvmi Ex ante </t>
  </si>
  <si>
    <t>EX POST</t>
  </si>
  <si>
    <t>EX ANTE</t>
  </si>
  <si>
    <t>EX POST - EX ANTE</t>
  </si>
  <si>
    <t xml:space="preserve">Počet  subjektov v dotk. kategórii  </t>
  </si>
  <si>
    <t xml:space="preserve">Počet subjektov MSP v dotk. kategórii </t>
  </si>
  <si>
    <t>Náklady na kategóriu dotk. subjektov v €</t>
  </si>
  <si>
    <t>Rozdiel v nákladoch na kategóriu dotk. subjektov v €</t>
  </si>
  <si>
    <t xml:space="preserve">Dôvod zaraď. do Registra ex post
</t>
  </si>
  <si>
    <t>Číslo normy (zákona, vyhlášky a pod.)</t>
  </si>
  <si>
    <t>Počet dotknutých subjektov spolu</t>
  </si>
  <si>
    <t>Druh vplyvu
In (zvýšenie nákladov) / Out (zníženie nákladov)</t>
  </si>
  <si>
    <t>Definujte kategóriu vplyvu/ vyberte jednu z možností:
- In (zvýšenie nákladov) - hodnotená regulácia resp. jej zmena má negatívny vplyv na podniteľské prostredie vo forme zvýšenia nákladov. 
- Out (zníženie nákladov) - hodnotená  regulácia resp. jej zmena má pozitívny vplyv na podniteľské prostredie vo forme zníženia nákladov.</t>
  </si>
  <si>
    <t xml:space="preserve">EX POST VYČÍSLENIE JEDNOTLIVÝCH TYPOV NÁKLADOV </t>
  </si>
  <si>
    <t xml:space="preserve">    a) Dane, odvody, clá a poplatky, ktorých cieľom je znižovať negatívne externality (ročný vplyv na kategóriu v EUR)</t>
  </si>
  <si>
    <r>
      <t xml:space="preserve">Nepriame náklady: vyplňte, len ak regulácia zakladá nepriame náklady. V prvom stĺpci uveďte údaj na jedného podnikateľa. V druhom stĺpci vyberte jednu z možností frekvencie plnenia povinnosti výberom z uvedených alternatív. 
</t>
    </r>
    <r>
      <rPr>
        <i/>
        <sz val="10"/>
        <rFont val="Arial"/>
        <family val="2"/>
      </rPr>
      <t>Nepriame finančné náklady – sú náklady, ktoré musí podnikateľ vynaložiť pre účely zabezpečenia súladu výrobku, služieb, interných procesov, vybavenia prevádzky s požiadavkami regulácie (napr. náklady spojené so zabezpečením ochranných pracovných odevov, náklady na zabezpečenie pitného režimu, náklady na vybavenie prevádzky elektronickou registračnou pokladňou, náklady na získanie potrebných vedomostí nevyhnutných na dosiahnutie určitého diplomu alebo osvedčenia a iné).</t>
    </r>
  </si>
  <si>
    <t xml:space="preserve">    Overený odhad trvania povinností (min.)</t>
  </si>
  <si>
    <t>Gestor by mal disponovať údajmi o trvaní povinností spojených s reguláciami v jeho kompetencii. Môže ich získať na základe vlastných meraní a overiť počas konzultácií ex post. Taktiež je ich možné získať na základe informácií od účastníkov konzultácií ex post. V kvantifikácii je potrebné zohľadniť časové parametre ako sú napríklad trvanie spracovania, čas potrebný na zaslanie, materiálne náklady na podanie a podobne. Gestor následne spočíta všetky jednotlivé povinnosti a uvedie ich súčet vyjadrený v minútach.</t>
  </si>
  <si>
    <t xml:space="preserve">    Frekvencia plnenia povinnosti</t>
  </si>
  <si>
    <t>Náklady na kategóriu dotk. Subjektov spolu</t>
  </si>
  <si>
    <t>Vypočíta excel.</t>
  </si>
  <si>
    <t xml:space="preserve">EX ANTE NÁKLADY </t>
  </si>
  <si>
    <t>na dotknutú kategóriu subjektov</t>
  </si>
  <si>
    <t>Administratívne náklady 
spolu</t>
  </si>
  <si>
    <t>Rozdiel nákladov (ex post - ex ante)</t>
  </si>
  <si>
    <t>Spolu</t>
  </si>
  <si>
    <t>EX POST VYČÍSLENIE JEDNOTLIVÝCH TYPOV NÁKLADOV 
 (vyplňte len tie, ktoré obsahuje daná regulácia)</t>
  </si>
  <si>
    <t>Vplyv celkom so znamienkom</t>
  </si>
  <si>
    <t>EX ANTE NÁKLADY  
(skopírujte z pôvodnej Analýzy vplyvov na PP)</t>
  </si>
  <si>
    <t>Výpočet vplyvov</t>
  </si>
  <si>
    <t>Porovnanie 
Ex Post vs Ex Ante</t>
  </si>
  <si>
    <t>Ex Ante
pomocný výpočet</t>
  </si>
  <si>
    <t>Na 1 podnikateľa celkom</t>
  </si>
  <si>
    <t>Zrozumiteľný a stručný opis regulácie vyjadrujúci zdroj nákladov na podnikateľské prostredie</t>
  </si>
  <si>
    <t>Číslo normy a lokalizácia</t>
  </si>
  <si>
    <t>Číslo normy 
a 
lokalizácia 
(číslo, §, ods.)</t>
  </si>
  <si>
    <t>Náklady 
na 1 
podnikateľa
v €</t>
  </si>
  <si>
    <t>Náklady na kategóriu dotk. subjektov 
v €</t>
  </si>
  <si>
    <t>Kategória dotk. Subjektov</t>
  </si>
  <si>
    <t>kontrola
musí byť "0"</t>
  </si>
  <si>
    <t>Náklady 
Ex post
v €</t>
  </si>
  <si>
    <t>Náklady
 Ex ante
v €</t>
  </si>
  <si>
    <t>Rozdiel
v €</t>
  </si>
  <si>
    <t>Dôvod zaradenia do Registra ex post
JM 10.3.</t>
  </si>
  <si>
    <t>Na 1 podnikateľa celkom
so znamienkom</t>
  </si>
  <si>
    <r>
      <t xml:space="preserve">Dôvod zaradenia do Regiistra 
ex post
</t>
    </r>
    <r>
      <rPr>
        <b/>
        <i/>
        <sz val="10"/>
        <color rgb="FF002060"/>
        <rFont val="Times New Roman"/>
        <family val="1"/>
        <charset val="238"/>
      </rPr>
      <t>JM 10.3.</t>
    </r>
    <r>
      <rPr>
        <b/>
        <sz val="10"/>
        <color rgb="FF002060"/>
        <rFont val="Times New Roman"/>
        <family val="1"/>
      </rPr>
      <t xml:space="preserve">
</t>
    </r>
  </si>
  <si>
    <r>
      <t xml:space="preserve">Dôvod zaradenia do Registra ex post
</t>
    </r>
    <r>
      <rPr>
        <b/>
        <i/>
        <sz val="10"/>
        <color theme="4" tint="-0.499984740745262"/>
        <rFont val="Times New Roman"/>
        <family val="1"/>
      </rPr>
      <t>JM 10.3.</t>
    </r>
  </si>
  <si>
    <r>
      <t xml:space="preserve">Zrozumiteľný a stručný opis regulácie 
</t>
    </r>
    <r>
      <rPr>
        <sz val="10"/>
        <color theme="4" tint="-0.499984740745262"/>
        <rFont val="Arial"/>
        <family val="2"/>
        <charset val="238"/>
      </rPr>
      <t xml:space="preserve">
(dôvod zvýšenia/zníženia nákladov na PP)</t>
    </r>
  </si>
  <si>
    <r>
      <t xml:space="preserve">Číslo normy
</t>
    </r>
    <r>
      <rPr>
        <sz val="10"/>
        <color theme="4" tint="-0.499984740745262"/>
        <rFont val="Arial"/>
        <family val="2"/>
        <charset val="238"/>
      </rPr>
      <t>(zákona, vyhlášky a pod.)</t>
    </r>
  </si>
  <si>
    <r>
      <t xml:space="preserve">Lokalizácia  
</t>
    </r>
    <r>
      <rPr>
        <sz val="9"/>
        <color theme="4" tint="-0.499984740745262"/>
        <rFont val="Arial"/>
        <family val="2"/>
        <charset val="238"/>
      </rPr>
      <t>(§, ods.)</t>
    </r>
  </si>
  <si>
    <r>
      <t xml:space="preserve">Počet subjektov v dotknutej kategórii 
</t>
    </r>
    <r>
      <rPr>
        <sz val="9"/>
        <color theme="4" tint="-0.499984740745262"/>
        <rFont val="Arial"/>
        <family val="2"/>
        <charset val="238"/>
      </rPr>
      <t>(v prípade objektívnej nedostupnosti údaja použite expertný odhad)</t>
    </r>
  </si>
  <si>
    <r>
      <t xml:space="preserve">Počet subjektov MSP v dotknutej kategórii 
</t>
    </r>
    <r>
      <rPr>
        <sz val="9"/>
        <color theme="4" tint="-0.499984740745262"/>
        <rFont val="Arial"/>
        <family val="2"/>
        <charset val="238"/>
      </rPr>
      <t>(v prípade objektívnej nedostupnosti údaja použite expertný odhad)</t>
    </r>
  </si>
  <si>
    <r>
      <t xml:space="preserve">Druh vplyvu
</t>
    </r>
    <r>
      <rPr>
        <sz val="9"/>
        <color theme="4" tint="-0.499984740745262"/>
        <rFont val="Arial"/>
        <family val="2"/>
        <charset val="238"/>
      </rPr>
      <t>In (zvyšuje náklady) / 
Out (znižuje náklady)</t>
    </r>
  </si>
  <si>
    <r>
      <t xml:space="preserve">Frekvencia plnenia povinnosti
</t>
    </r>
    <r>
      <rPr>
        <b/>
        <i/>
        <sz val="10"/>
        <color theme="4" tint="-0.499984740745262"/>
        <rFont val="Arial"/>
        <family val="2"/>
        <charset val="238"/>
      </rPr>
      <t>(koeficient)</t>
    </r>
  </si>
  <si>
    <r>
      <t xml:space="preserve">Druh vplyvu
</t>
    </r>
    <r>
      <rPr>
        <sz val="9"/>
        <color theme="4" tint="-0.499984740745262"/>
        <rFont val="Arial"/>
        <family val="2"/>
        <charset val="238"/>
      </rPr>
      <t>In (zvýšenie nákladov) / 
Out (zníženie nákladov)</t>
    </r>
  </si>
  <si>
    <r>
      <rPr>
        <b/>
        <sz val="10"/>
        <color theme="4" tint="-0.499984740745262"/>
        <rFont val="Arial"/>
        <family val="2"/>
        <charset val="238"/>
      </rPr>
      <t>Priame finančné náklady
A. Dane, odvody, clá</t>
    </r>
    <r>
      <rPr>
        <sz val="10"/>
        <color theme="4" tint="-0.499984740745262"/>
        <rFont val="Arial"/>
        <family val="2"/>
        <charset val="238"/>
      </rPr>
      <t xml:space="preserve">  </t>
    </r>
    <r>
      <rPr>
        <b/>
        <sz val="10"/>
        <color theme="4" tint="-0.499984740745262"/>
        <rFont val="Arial"/>
        <family val="2"/>
        <charset val="238"/>
      </rPr>
      <t xml:space="preserve">a poplatky, </t>
    </r>
    <r>
      <rPr>
        <sz val="10"/>
        <color theme="4" tint="-0.499984740745262"/>
        <rFont val="Arial"/>
        <family val="2"/>
        <charset val="238"/>
      </rPr>
      <t>ktorých cieľom je znižovať negatívne externality</t>
    </r>
    <r>
      <rPr>
        <b/>
        <sz val="10"/>
        <color theme="4" tint="-0.499984740745262"/>
        <rFont val="Arial"/>
        <family val="2"/>
        <charset val="238"/>
      </rPr>
      <t xml:space="preserve"> </t>
    </r>
    <r>
      <rPr>
        <sz val="10"/>
        <color theme="4" tint="-0.499984740745262"/>
        <rFont val="Arial"/>
        <family val="2"/>
        <charset val="238"/>
      </rPr>
      <t>(EUR)</t>
    </r>
  </si>
  <si>
    <r>
      <rPr>
        <b/>
        <sz val="10"/>
        <color theme="4" tint="-0.499984740745262"/>
        <rFont val="Arial"/>
        <family val="2"/>
        <charset val="238"/>
      </rPr>
      <t xml:space="preserve">Priame finančné náklady 
B. Iné poplatky 
</t>
    </r>
    <r>
      <rPr>
        <sz val="10"/>
        <color theme="4" tint="-0.499984740745262"/>
        <rFont val="Arial"/>
        <family val="2"/>
        <charset val="238"/>
      </rPr>
      <t>(EUR)</t>
    </r>
  </si>
  <si>
    <r>
      <rPr>
        <b/>
        <sz val="10"/>
        <color theme="4" tint="-0.499984740745262"/>
        <rFont val="Arial"/>
        <family val="2"/>
        <charset val="238"/>
      </rPr>
      <t>C. Nepriame finančné náklady</t>
    </r>
    <r>
      <rPr>
        <sz val="10"/>
        <color theme="4" tint="-0.499984740745262"/>
        <rFont val="Arial"/>
        <family val="2"/>
        <charset val="238"/>
      </rPr>
      <t xml:space="preserve"> (EUR)</t>
    </r>
  </si>
  <si>
    <r>
      <rPr>
        <b/>
        <sz val="10"/>
        <color theme="4" tint="-0.499984740745262"/>
        <rFont val="Arial"/>
        <family val="2"/>
        <charset val="238"/>
      </rPr>
      <t>D. Administratívne náklady</t>
    </r>
    <r>
      <rPr>
        <sz val="10"/>
        <color theme="4" tint="-0.499984740745262"/>
        <rFont val="Arial"/>
        <family val="2"/>
        <charset val="238"/>
      </rPr>
      <t xml:space="preserve"> (EUR)</t>
    </r>
  </si>
  <si>
    <r>
      <t>A.Dane, odvody, clá a poplatky</t>
    </r>
    <r>
      <rPr>
        <sz val="10"/>
        <color theme="4" tint="-0.499984740745262"/>
        <rFont val="Arial"/>
        <family val="2"/>
        <charset val="238"/>
      </rPr>
      <t>, ktorých cieľom je znižovať negatívne externality</t>
    </r>
    <r>
      <rPr>
        <b/>
        <sz val="10"/>
        <color theme="4" tint="-0.499984740745262"/>
        <rFont val="Arial"/>
        <family val="2"/>
        <charset val="238"/>
      </rPr>
      <t xml:space="preserve">
</t>
    </r>
    <r>
      <rPr>
        <sz val="9"/>
        <color theme="4" tint="-0.499984740745262"/>
        <rFont val="Arial"/>
        <family val="2"/>
        <charset val="238"/>
      </rPr>
      <t>(ročný vplyv na kategóriu dotkn. sub. v EUR)</t>
    </r>
  </si>
  <si>
    <r>
      <t xml:space="preserve">B. Iné poplatky
</t>
    </r>
    <r>
      <rPr>
        <sz val="9"/>
        <color theme="4" tint="-0.499984740745262"/>
        <rFont val="Arial"/>
        <family val="2"/>
        <charset val="238"/>
      </rPr>
      <t>(ročný vplyv na kategóriu dotkn. sub. v EUR)</t>
    </r>
  </si>
  <si>
    <r>
      <t xml:space="preserve">
Overený </t>
    </r>
    <r>
      <rPr>
        <sz val="9"/>
        <color theme="4" tint="-0.499984740745262"/>
        <rFont val="Arial"/>
        <family val="2"/>
        <charset val="238"/>
      </rPr>
      <t>odhad trvania povinností (min.)</t>
    </r>
  </si>
  <si>
    <r>
      <rPr>
        <b/>
        <sz val="11"/>
        <color theme="4" tint="-0.499984740745262"/>
        <rFont val="Arial"/>
        <family val="2"/>
        <charset val="238"/>
      </rPr>
      <t>Nepriame finančné náklady</t>
    </r>
    <r>
      <rPr>
        <sz val="10"/>
        <color theme="4" tint="-0.499984740745262"/>
        <rFont val="Arial"/>
        <family val="2"/>
        <charset val="238"/>
      </rPr>
      <t xml:space="preserve"> 
</t>
    </r>
  </si>
  <si>
    <r>
      <rPr>
        <b/>
        <sz val="10"/>
        <color theme="4" tint="-0.499984740745262"/>
        <rFont val="Arial"/>
        <family val="2"/>
        <charset val="238"/>
      </rPr>
      <t>Administratívne náklady</t>
    </r>
    <r>
      <rPr>
        <sz val="10"/>
        <color theme="4" tint="-0.499984740745262"/>
        <rFont val="Arial"/>
        <family val="2"/>
        <charset val="238"/>
      </rPr>
      <t xml:space="preserve"> 
(časová náročnosť povinnosti)
</t>
    </r>
  </si>
  <si>
    <t>Vyberte jednu z možností frekvencie plnenia administratívnych povinností výberom z uvedených alternatív.</t>
  </si>
  <si>
    <t>9b Kalkulačka nákladov podnikateľského prostredia pre ex post hodnotenie</t>
  </si>
  <si>
    <t xml:space="preserve">    b) Iné poplatky (ročný vplyv na kategóriu dotknutých podnikateľských subjektov v EUR)</t>
  </si>
  <si>
    <t>Vplyv na kategóriu subjektov celkom - pre Ex Post</t>
  </si>
  <si>
    <t>Na kategóriu dotknutých subjektov
Pre Ex Post</t>
  </si>
  <si>
    <t>Na kategóriu dotknutých subjektov 
so znamienkom
Pre Ex Post</t>
  </si>
  <si>
    <t>Ex Post Celé</t>
  </si>
  <si>
    <t>Ex Post Bez Transpozície</t>
  </si>
  <si>
    <t>Vplyv na PP</t>
  </si>
  <si>
    <t>Údaj skopírujte z Registra ex post.</t>
  </si>
  <si>
    <t xml:space="preserve">Definujte kategóriu dotknutých subjektov, ktoré sú ovplyvnené predkladanou reguláciou. Pre každú jednotlivú kategóriu vyplňte toľko riadkov, koľko rôznych vplyvov budete analyzovať. </t>
  </si>
  <si>
    <t xml:space="preserve">Uveďte počet dotknutých subjektov v posudzovanej kategórii spolu. </t>
  </si>
  <si>
    <t>Uveďte počet dotknutých subjektov z veľkostnej kategórie mikro, malé a stredné podniky (kategóriu MSP tvoria podniky, ktoré zamestnávajú menej ako 250 osôb, a ktorých ročný obrat nepresahuje 50 miliónov eur a/alebo celková ročná bilančná suma neprevyšuje 43 miliónov eur).</t>
  </si>
  <si>
    <t>Skopírujte z verzie Analýzy vplyvov na podnikateľské prostredie resp. z Kalkulačky nákladov (ak bola použitá), s ktorou prebieha porovnávanie ex post a ex ante.V prípade regulácií zaradených do Registra ex post na základe bodu 10.3. písm. a), c), d) jednotnej metodiky prebieha porovnávanie s verziou schválenou na rokovaní vlády. V prípade vykonávacieho právneho predpisu, ktorý nie je predmetom schvaľovania vládou, prebieha porovnávanie s verziou schváleného návrhu ministrom, vedúcim, predsedom alebo riaditeľom ostatného ústredného orgánu štátnej správy alebo vedúcim iného orgánu. V prípade regulácie zaradenej do Registra ex post na základe bodu 10.3. písm. b) jednotnej metodiky, či už ako poslanecký pozmeňujúci alebo doplňujúci návrh alebo ako poslanecký návrh zákona, ex post hodnotenie sa vykonáva v porovnaní s hodnotením zaslaným ministerstvu hospodárstva podľa bodu 6.7. alebo 6.8. jednotnej metodiky. V prípade ak sa legislatívny proces regulácie zaradenej do Registra ex post podľa bodu 10.3. písm. d) jednotnej metodiky začal pred 1. aprílom 2015 porovnanie s ex ante nákladmi sa nevykonáva, a to z dôvodu, že sa hodnotia len ex post náklady.</t>
  </si>
  <si>
    <t>Identifikujte typy nákladov, ktoré vyvolala zmena regulácie. Vyplňte len tie náklady, ktoré daná regulácia obsahuje. Zmeny v pokutách a sankciách sa v tejto časti nekvantifikujú. Vypočítajte jednotlivé typy nákladov regulácie.</t>
  </si>
  <si>
    <r>
      <t xml:space="preserve">Administratívne náklady: vyplňte, len ak regulácia znamenala vznik resp. zmenu administratívnych nákladov. 
</t>
    </r>
    <r>
      <rPr>
        <i/>
        <sz val="10"/>
        <color theme="1"/>
        <rFont val="Arial"/>
        <family val="2"/>
        <charset val="238"/>
      </rPr>
      <t xml:space="preserve">Administratívne náklady – náklady spojené s administratívnymi úkonmi pri plnení informačnej povinnosti, ktoré musí podnikateľ vykonať na zabezpečenie súladu s reguláciou. Ide o nákladové vyjadrenie času, ktorý strávi podnikateľ realizáciou konkrétnych činností </t>
    </r>
    <r>
      <rPr>
        <sz val="10"/>
        <color theme="1"/>
        <rFont val="Arial"/>
        <family val="2"/>
      </rPr>
      <t>vyžadovaných reguláciou  (napr. vypracovanie dokumentu, vedenie evidencie a archivácia, oznamovanie skutočností, predloženie dokladov, spracovanie žiadosti a iné).</t>
    </r>
  </si>
  <si>
    <t>Tabuľka sa po vyplnení "Kroku 1 - Kalkulačka" vyplnia sami a môžu byť skopírované do Formulára Ex post hodnotenia</t>
  </si>
  <si>
    <t>Tabuľky sa po vyplnení "Kroku 1 - Kalkulačka" vyplnia sami a môžu byť skopírované do Formulára Ex post hodnotenia</t>
  </si>
  <si>
    <r>
      <t xml:space="preserve">Priame náklady: uveďte len ak regulácia znamenala vznik resp. zmenu výšku nákladov pre poplatky. </t>
    </r>
    <r>
      <rPr>
        <sz val="10"/>
        <rFont val="Arial"/>
        <family val="2"/>
        <charset val="238"/>
      </rPr>
      <t>Odporúčame používať údaje z ministerstva financií.</t>
    </r>
    <r>
      <rPr>
        <sz val="10"/>
        <color theme="1"/>
        <rFont val="Arial"/>
        <family val="2"/>
      </rPr>
      <t xml:space="preserve"> V tejto časti tiež uveďte poplatky inštitúciám, ktoré nie sú súčasťou rozpočtu verejnej správy (napr. komory, asociácie atď.). Ide o ročný vplyv na celú kategóriu dotknutých podnikateľských subjektov v EUR.
</t>
    </r>
    <r>
      <rPr>
        <i/>
        <sz val="10"/>
        <color theme="1"/>
        <rFont val="Arial"/>
        <family val="2"/>
        <charset val="238"/>
      </rPr>
      <t xml:space="preserve">
Priame finančné náklady poplatky – poplatky štátu alebo príslušnému orgánu verejnej správy (napr. poplatok za vystavenie stavebného povolenia, poplatok pre SOZA a iné).</t>
    </r>
  </si>
  <si>
    <r>
      <rPr>
        <b/>
        <sz val="10"/>
        <color theme="4" tint="-0.499984740745262"/>
        <rFont val="Arial"/>
        <family val="2"/>
        <charset val="238"/>
      </rPr>
      <t>Nepriame finančné náklady spolu</t>
    </r>
    <r>
      <rPr>
        <sz val="10"/>
        <color theme="4" tint="-0.499984740745262"/>
        <rFont val="Arial"/>
        <family val="2"/>
        <charset val="238"/>
      </rPr>
      <t xml:space="preserve">
</t>
    </r>
  </si>
  <si>
    <r>
      <t xml:space="preserve">Priame náklady: uveďte len ak regulácia znamenala vznik resp. zmenu výšky nákladov pre dane, odvody a clá. </t>
    </r>
    <r>
      <rPr>
        <sz val="10"/>
        <rFont val="Arial"/>
        <family val="2"/>
        <charset val="238"/>
      </rPr>
      <t>Odporúčame používať údaje z ministerstva financií</t>
    </r>
    <r>
      <rPr>
        <sz val="10"/>
        <color theme="1"/>
        <rFont val="Arial"/>
        <family val="2"/>
      </rPr>
      <t>. Ide o ročný vplyv na kategóriu dotknutých subjektov v EUR.</t>
    </r>
    <r>
      <rPr>
        <sz val="10"/>
        <color theme="1"/>
        <rFont val="Arial"/>
        <family val="2"/>
      </rPr>
      <t xml:space="preserve">
</t>
    </r>
    <r>
      <rPr>
        <i/>
        <sz val="10"/>
        <color theme="1"/>
        <rFont val="Arial"/>
        <family val="2"/>
        <charset val="238"/>
      </rPr>
      <t xml:space="preserve">Priame finančné náklady okrem poplatkov – sú odvodené z konkrétnej priamej povinnosti previesť určitú sumu peňazí predovšetkým štátu alebo príslušnému orgánu verejnej správy, okrem poplatkov (odvody, dane, clá a iné). </t>
    </r>
  </si>
  <si>
    <r>
      <t xml:space="preserve">Vyberte jednu z možností: </t>
    </r>
    <r>
      <rPr>
        <b/>
        <sz val="10"/>
        <color theme="1"/>
        <rFont val="Arial"/>
        <family val="2"/>
        <charset val="238"/>
      </rPr>
      <t>SK</t>
    </r>
    <r>
      <rPr>
        <b/>
        <sz val="10"/>
        <color theme="1"/>
        <rFont val="Arial"/>
        <family val="2"/>
        <charset val="238"/>
      </rPr>
      <t>, EÚ harmonizácia s možnosťou voľby.</t>
    </r>
  </si>
  <si>
    <r>
      <t>Pôvod regulácie</t>
    </r>
    <r>
      <rPr>
        <sz val="9"/>
        <color theme="4" tint="-0.499984740745262"/>
        <rFont val="Arial"/>
        <family val="2"/>
        <charset val="238"/>
      </rPr>
      <t>:
(SK/EÚ harm. s možnosťou voľby)</t>
    </r>
  </si>
  <si>
    <t>verzia 27.9.2022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</si>
</sst>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
    <numFmt numFmtId="166" formatCode="_(* #,##0_);_(* \(#,##0\);_(* &quot;-&quot;??_);_(@_)"/>
    <numFmt numFmtId="167" formatCode="dd/mm/yy"/>
    <numFmt numFmtId="168" formatCode=";;;"/>
  </numFmts>
  <fonts count="79" x14ac:knownFonts="1">
    <font>
      <sz val="10"/>
      <color theme="1"/>
      <name val="Arial"/>
      <family val="2"/>
    </font>
    <font>
      <sz val="11"/>
      <color theme="1"/>
      <name val="Calibri"/>
      <family val="2"/>
      <charset val="238"/>
      <scheme val="minor"/>
    </font>
    <font>
      <sz val="11"/>
      <color theme="1"/>
      <name val="Calibri"/>
      <family val="2"/>
      <scheme val="minor"/>
    </font>
    <font>
      <sz val="10"/>
      <name val="Arial"/>
      <family val="2"/>
      <charset val="238"/>
    </font>
    <font>
      <sz val="11"/>
      <color theme="1"/>
      <name val="Calibri"/>
      <family val="2"/>
      <charset val="238"/>
      <scheme val="minor"/>
    </font>
    <font>
      <b/>
      <sz val="10"/>
      <color theme="0"/>
      <name val="Arial"/>
      <family val="2"/>
    </font>
    <font>
      <b/>
      <i/>
      <sz val="10"/>
      <color theme="0"/>
      <name val="Arial"/>
      <family val="2"/>
    </font>
    <font>
      <sz val="10"/>
      <name val="Arial"/>
      <family val="2"/>
    </font>
    <font>
      <sz val="10"/>
      <color theme="0"/>
      <name val="Arial"/>
      <family val="2"/>
    </font>
    <font>
      <i/>
      <sz val="10"/>
      <color theme="0"/>
      <name val="Arial"/>
      <family val="2"/>
    </font>
    <font>
      <i/>
      <sz val="10"/>
      <name val="Arial"/>
      <family val="2"/>
    </font>
    <font>
      <sz val="10"/>
      <color theme="1"/>
      <name val="Arial"/>
      <family val="2"/>
    </font>
    <font>
      <sz val="9.5"/>
      <color rgb="FF000000"/>
      <name val="Arial"/>
      <family val="2"/>
    </font>
    <font>
      <i/>
      <sz val="9.5"/>
      <color rgb="FF000000"/>
      <name val="Arial"/>
      <family val="2"/>
    </font>
    <font>
      <sz val="10"/>
      <color theme="0"/>
      <name val="Arial"/>
      <family val="2"/>
      <charset val="238"/>
    </font>
    <font>
      <b/>
      <sz val="11"/>
      <color theme="0"/>
      <name val="Arial"/>
      <family val="2"/>
      <charset val="238"/>
    </font>
    <font>
      <b/>
      <sz val="10"/>
      <color rgb="FF00B0F0"/>
      <name val="Arial"/>
      <family val="2"/>
    </font>
    <font>
      <b/>
      <i/>
      <sz val="10"/>
      <color rgb="FF00B0F0"/>
      <name val="Arial"/>
      <family val="2"/>
    </font>
    <font>
      <b/>
      <sz val="10"/>
      <color rgb="FF77AC00"/>
      <name val="Arial"/>
      <family val="2"/>
    </font>
    <font>
      <b/>
      <i/>
      <sz val="10"/>
      <color rgb="FF77AC00"/>
      <name val="Arial"/>
      <family val="2"/>
    </font>
    <font>
      <b/>
      <sz val="10"/>
      <color rgb="FF00B0F0"/>
      <name val="Arial"/>
      <family val="2"/>
      <charset val="238"/>
    </font>
    <font>
      <b/>
      <sz val="10"/>
      <color rgb="FF77AC00"/>
      <name val="Arial"/>
      <family val="2"/>
      <charset val="238"/>
    </font>
    <font>
      <b/>
      <sz val="10"/>
      <color rgb="FF000000"/>
      <name val="Arial"/>
      <family val="2"/>
    </font>
    <font>
      <i/>
      <sz val="8"/>
      <color rgb="FF000000"/>
      <name val="Arial"/>
      <family val="2"/>
    </font>
    <font>
      <i/>
      <sz val="8"/>
      <name val="Arial"/>
      <family val="2"/>
    </font>
    <font>
      <sz val="8"/>
      <color theme="1"/>
      <name val="Arial"/>
      <family val="2"/>
    </font>
    <font>
      <b/>
      <sz val="10"/>
      <color theme="1"/>
      <name val="Arial"/>
      <family val="2"/>
    </font>
    <font>
      <b/>
      <sz val="11"/>
      <color theme="1"/>
      <name val="Calibri"/>
      <family val="2"/>
      <charset val="238"/>
      <scheme val="minor"/>
    </font>
    <font>
      <i/>
      <sz val="11"/>
      <color theme="1"/>
      <name val="Calibri"/>
      <family val="2"/>
      <charset val="238"/>
      <scheme val="minor"/>
    </font>
    <font>
      <b/>
      <sz val="11"/>
      <name val="Calibri"/>
      <family val="2"/>
      <charset val="238"/>
      <scheme val="minor"/>
    </font>
    <font>
      <b/>
      <sz val="14"/>
      <color theme="0"/>
      <name val="Calibri"/>
      <family val="2"/>
      <charset val="238"/>
      <scheme val="minor"/>
    </font>
    <font>
      <sz val="12"/>
      <color theme="1"/>
      <name val="Calibri"/>
      <family val="2"/>
      <charset val="238"/>
      <scheme val="minor"/>
    </font>
    <font>
      <b/>
      <sz val="10"/>
      <color theme="1"/>
      <name val="Arial"/>
      <family val="2"/>
      <charset val="238"/>
    </font>
    <font>
      <b/>
      <sz val="10"/>
      <name val="Arial"/>
      <family val="2"/>
      <charset val="238"/>
    </font>
    <font>
      <b/>
      <sz val="14"/>
      <name val="Arial"/>
      <family val="2"/>
    </font>
    <font>
      <i/>
      <sz val="10"/>
      <color theme="1"/>
      <name val="Arial"/>
      <family val="2"/>
      <charset val="238"/>
    </font>
    <font>
      <b/>
      <sz val="9.5"/>
      <name val="Arial"/>
      <family val="2"/>
    </font>
    <font>
      <i/>
      <sz val="11"/>
      <color theme="1"/>
      <name val="Times New Roman"/>
      <family val="1"/>
    </font>
    <font>
      <b/>
      <i/>
      <sz val="10"/>
      <color theme="1"/>
      <name val="Times New Roman"/>
      <family val="1"/>
    </font>
    <font>
      <b/>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sz val="9"/>
      <color indexed="81"/>
      <name val="Segoe UI"/>
      <family val="2"/>
      <charset val="238"/>
    </font>
    <font>
      <b/>
      <sz val="14"/>
      <color theme="1"/>
      <name val="Arial"/>
      <family val="2"/>
      <charset val="238"/>
    </font>
    <font>
      <sz val="10"/>
      <color rgb="FF000000"/>
      <name val="Times New Roman"/>
      <family val="1"/>
      <charset val="238"/>
    </font>
    <font>
      <b/>
      <sz val="12"/>
      <color rgb="FF00A1DE"/>
      <name val="Arial"/>
      <family val="2"/>
    </font>
    <font>
      <i/>
      <sz val="10"/>
      <color theme="1"/>
      <name val="Times New Roman"/>
      <family val="1"/>
      <charset val="238"/>
    </font>
    <font>
      <b/>
      <i/>
      <sz val="9.5"/>
      <color rgb="FF000000"/>
      <name val="Arial"/>
      <family val="2"/>
      <charset val="238"/>
    </font>
    <font>
      <b/>
      <sz val="16"/>
      <name val="Arial"/>
      <family val="2"/>
      <charset val="238"/>
    </font>
    <font>
      <b/>
      <sz val="12"/>
      <name val="Arial"/>
      <family val="2"/>
    </font>
    <font>
      <i/>
      <sz val="10"/>
      <color rgb="FFFF0000"/>
      <name val="Times New Roman"/>
      <family val="1"/>
    </font>
    <font>
      <i/>
      <sz val="8"/>
      <color rgb="FFFF0000"/>
      <name val="Times New Roman"/>
      <family val="1"/>
      <charset val="238"/>
    </font>
    <font>
      <sz val="8"/>
      <color theme="1"/>
      <name val="Times New Roman"/>
      <family val="1"/>
    </font>
    <font>
      <b/>
      <sz val="9"/>
      <color indexed="81"/>
      <name val="Segoe UI"/>
      <family val="2"/>
      <charset val="238"/>
    </font>
    <font>
      <b/>
      <sz val="10"/>
      <color theme="1"/>
      <name val="Times New Roman"/>
      <family val="1"/>
      <charset val="238"/>
    </font>
    <font>
      <b/>
      <sz val="12"/>
      <color rgb="FF002060"/>
      <name val="Times New Roman"/>
      <family val="1"/>
    </font>
    <font>
      <sz val="10"/>
      <color rgb="FF002060"/>
      <name val="Times New Roman"/>
      <family val="1"/>
    </font>
    <font>
      <b/>
      <sz val="10"/>
      <color rgb="FF002060"/>
      <name val="Times New Roman"/>
      <family val="1"/>
    </font>
    <font>
      <b/>
      <i/>
      <sz val="10"/>
      <color rgb="FF002060"/>
      <name val="Times New Roman"/>
      <family val="1"/>
    </font>
    <font>
      <b/>
      <i/>
      <sz val="10"/>
      <color rgb="FF002060"/>
      <name val="Times New Roman"/>
      <family val="1"/>
      <charset val="238"/>
    </font>
    <font>
      <b/>
      <sz val="10"/>
      <color theme="4" tint="-0.499984740745262"/>
      <name val="Times New Roman"/>
      <family val="1"/>
    </font>
    <font>
      <b/>
      <i/>
      <sz val="10"/>
      <color theme="4" tint="-0.499984740745262"/>
      <name val="Times New Roman"/>
      <family val="1"/>
    </font>
    <font>
      <sz val="10"/>
      <color theme="4" tint="-0.499984740745262"/>
      <name val="Arial"/>
      <family val="2"/>
      <charset val="238"/>
    </font>
    <font>
      <b/>
      <sz val="16"/>
      <color theme="4" tint="-0.499984740745262"/>
      <name val="Arial"/>
      <family val="2"/>
      <charset val="238"/>
    </font>
    <font>
      <b/>
      <sz val="10"/>
      <color theme="4" tint="-0.499984740745262"/>
      <name val="Arial"/>
      <family val="2"/>
      <charset val="238"/>
    </font>
    <font>
      <b/>
      <sz val="12"/>
      <color theme="4" tint="-0.499984740745262"/>
      <name val="Arial"/>
      <family val="2"/>
      <charset val="238"/>
    </font>
    <font>
      <sz val="9"/>
      <color theme="4" tint="-0.499984740745262"/>
      <name val="Arial"/>
      <family val="2"/>
      <charset val="238"/>
    </font>
    <font>
      <b/>
      <sz val="11"/>
      <color theme="4" tint="-0.499984740745262"/>
      <name val="Arial"/>
      <family val="2"/>
      <charset val="238"/>
    </font>
    <font>
      <i/>
      <sz val="10"/>
      <color theme="4" tint="-0.499984740745262"/>
      <name val="Arial"/>
      <family val="2"/>
      <charset val="238"/>
    </font>
    <font>
      <b/>
      <i/>
      <sz val="10"/>
      <color theme="4" tint="-0.499984740745262"/>
      <name val="Arial"/>
      <family val="2"/>
      <charset val="238"/>
    </font>
    <font>
      <i/>
      <sz val="9"/>
      <color theme="4" tint="-0.499984740745262"/>
      <name val="Arial"/>
      <family val="2"/>
      <charset val="238"/>
    </font>
    <font>
      <b/>
      <sz val="14"/>
      <color theme="4" tint="-0.499984740745262"/>
      <name val="Arial"/>
      <family val="2"/>
      <charset val="238"/>
    </font>
    <font>
      <b/>
      <sz val="10"/>
      <color indexed="81"/>
      <name val="Arial"/>
      <family val="2"/>
      <charset val="238"/>
    </font>
    <font>
      <b/>
      <sz val="10"/>
      <color theme="0"/>
      <name val="Arial"/>
      <family val="2"/>
      <charset val="238"/>
    </font>
    <font>
      <sz val="11"/>
      <color theme="1"/>
      <name val="Calibri"/>
      <family val="2"/>
      <charset val="238"/>
    </font>
  </fonts>
  <fills count="26">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rgb="FFDCDCDC"/>
        <bgColor indexed="64"/>
      </patternFill>
    </fill>
    <fill>
      <patternFill patternType="solid">
        <fgColor rgb="FF8C8C8C"/>
        <bgColor indexed="64"/>
      </patternFill>
    </fill>
    <fill>
      <patternFill patternType="solid">
        <fgColor rgb="FFEAF7FC"/>
        <bgColor indexed="64"/>
      </patternFill>
    </fill>
    <fill>
      <patternFill patternType="solid">
        <fgColor rgb="FFFBFEDE"/>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77AC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FBFBF"/>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00A1DE"/>
      </left>
      <right/>
      <top/>
      <bottom/>
      <diagonal/>
    </border>
    <border>
      <left style="thin">
        <color indexed="64"/>
      </left>
      <right style="thin">
        <color indexed="64"/>
      </right>
      <top/>
      <bottom style="thin">
        <color indexed="64"/>
      </bottom>
      <diagonal/>
    </border>
    <border>
      <left/>
      <right style="thin">
        <color rgb="FF8C8C8C"/>
      </right>
      <top style="thin">
        <color rgb="FF8C8C8C"/>
      </top>
      <bottom style="thin">
        <color rgb="FF8C8C8C"/>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BEE100"/>
      </left>
      <right style="thin">
        <color rgb="FFBEE100"/>
      </right>
      <top style="thin">
        <color rgb="FFBEE100"/>
      </top>
      <bottom style="thin">
        <color rgb="FFBEE1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tint="-0.499984740745262"/>
      </right>
      <top style="thin">
        <color theme="0"/>
      </top>
      <bottom style="thin">
        <color theme="0"/>
      </bottom>
      <diagonal/>
    </border>
    <border>
      <left style="thin">
        <color rgb="FF8C8C8C"/>
      </left>
      <right style="thin">
        <color theme="0" tint="-0.499984740745262"/>
      </right>
      <top style="thin">
        <color rgb="FF8C8C8C"/>
      </top>
      <bottom style="thin">
        <color rgb="FF8C8C8C"/>
      </bottom>
      <diagonal/>
    </border>
    <border>
      <left style="thin">
        <color rgb="FF8C8C8C"/>
      </left>
      <right style="thin">
        <color theme="0" tint="-0.499984740745262"/>
      </right>
      <top style="thin">
        <color rgb="FF8C8C8C"/>
      </top>
      <bottom style="thin">
        <color theme="0" tint="-0.499984740745262"/>
      </bottom>
      <diagonal/>
    </border>
    <border>
      <left/>
      <right style="thin">
        <color theme="0"/>
      </right>
      <top style="thin">
        <color theme="0" tint="-0.499984740745262"/>
      </top>
      <bottom style="thin">
        <color theme="0"/>
      </bottom>
      <diagonal/>
    </border>
    <border>
      <left/>
      <right style="thin">
        <color rgb="FF8C8C8C"/>
      </right>
      <top style="thin">
        <color rgb="FF8C8C8C"/>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left>
      <right style="medium">
        <color theme="0" tint="-0.499984740745262"/>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theme="0" tint="-0.499984740745262"/>
      </left>
      <right/>
      <top style="medium">
        <color theme="0" tint="-0.499984740745262"/>
      </top>
      <bottom/>
      <diagonal/>
    </border>
    <border>
      <left/>
      <right style="thin">
        <color theme="0"/>
      </right>
      <top style="medium">
        <color theme="0" tint="-0.499984740745262"/>
      </top>
      <bottom/>
      <diagonal/>
    </border>
    <border>
      <left style="thin">
        <color theme="0"/>
      </left>
      <right style="thin">
        <color theme="0"/>
      </right>
      <top style="medium">
        <color theme="0" tint="-0.499984740745262"/>
      </top>
      <bottom/>
      <diagonal/>
    </border>
    <border>
      <left style="thin">
        <color theme="0"/>
      </left>
      <right style="medium">
        <color theme="0" tint="-0.499984740745262"/>
      </right>
      <top style="medium">
        <color theme="0" tint="-0.499984740745262"/>
      </top>
      <bottom/>
      <diagonal/>
    </border>
    <border>
      <left style="medium">
        <color theme="0" tint="-0.499984740745262"/>
      </left>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top/>
      <bottom style="medium">
        <color theme="0" tint="-0.499984740745262"/>
      </bottom>
      <diagonal/>
    </border>
    <border>
      <left/>
      <right style="thin">
        <color theme="0"/>
      </right>
      <top/>
      <bottom style="medium">
        <color theme="0" tint="-0.499984740745262"/>
      </bottom>
      <diagonal/>
    </border>
    <border>
      <left style="thin">
        <color theme="0"/>
      </left>
      <right style="thin">
        <color theme="0"/>
      </right>
      <top/>
      <bottom style="medium">
        <color theme="0" tint="-0.499984740745262"/>
      </bottom>
      <diagonal/>
    </border>
    <border>
      <left style="thin">
        <color theme="0"/>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8C8C8C"/>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thin">
        <color rgb="FF8C8C8C"/>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10">
    <xf numFmtId="0" fontId="0" fillId="0" borderId="0"/>
    <xf numFmtId="0" fontId="2" fillId="0" borderId="0"/>
    <xf numFmtId="0" fontId="3" fillId="0" borderId="0"/>
    <xf numFmtId="0" fontId="2" fillId="0" borderId="0"/>
    <xf numFmtId="0" fontId="4" fillId="0" borderId="0"/>
    <xf numFmtId="164" fontId="11" fillId="0" borderId="0" applyFont="0" applyFill="0" applyBorder="0" applyAlignment="0" applyProtection="0"/>
    <xf numFmtId="0" fontId="7" fillId="0" borderId="0"/>
    <xf numFmtId="0" fontId="1" fillId="0" borderId="0"/>
    <xf numFmtId="164" fontId="11" fillId="0" borderId="0" applyFont="0" applyFill="0" applyBorder="0" applyAlignment="0" applyProtection="0"/>
    <xf numFmtId="0" fontId="31" fillId="0" borderId="0"/>
  </cellStyleXfs>
  <cellXfs count="463">
    <xf numFmtId="0" fontId="0" fillId="0" borderId="0" xfId="0"/>
    <xf numFmtId="0" fontId="0" fillId="0" borderId="1" xfId="0" applyBorder="1"/>
    <xf numFmtId="0" fontId="0" fillId="0" borderId="1" xfId="0" applyBorder="1" applyAlignment="1">
      <alignment horizontal="center"/>
    </xf>
    <xf numFmtId="0" fontId="7" fillId="0" borderId="0" xfId="0" applyFont="1" applyFill="1"/>
    <xf numFmtId="14" fontId="7" fillId="2" borderId="0" xfId="2" applyNumberFormat="1" applyFont="1" applyFill="1" applyBorder="1" applyAlignment="1" applyProtection="1">
      <alignment horizontal="center" vertical="center"/>
      <protection locked="0"/>
    </xf>
    <xf numFmtId="14" fontId="7" fillId="2" borderId="0" xfId="2" applyNumberFormat="1" applyFont="1" applyFill="1" applyBorder="1" applyAlignment="1" applyProtection="1">
      <alignment vertical="center"/>
      <protection locked="0"/>
    </xf>
    <xf numFmtId="0" fontId="7" fillId="2" borderId="0" xfId="0" applyFont="1" applyFill="1"/>
    <xf numFmtId="0" fontId="7" fillId="2" borderId="0" xfId="2" applyFont="1" applyFill="1" applyBorder="1" applyProtection="1">
      <protection locked="0"/>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xf>
    <xf numFmtId="0" fontId="0" fillId="0" borderId="0" xfId="0" applyFont="1"/>
    <xf numFmtId="0" fontId="7" fillId="2" borderId="0" xfId="0" applyFont="1" applyFill="1" applyAlignment="1">
      <alignment horizontal="center"/>
    </xf>
    <xf numFmtId="0" fontId="7" fillId="0" borderId="0" xfId="0" applyFont="1" applyFill="1" applyAlignment="1">
      <alignment horizontal="left" vertical="center"/>
    </xf>
    <xf numFmtId="0" fontId="7" fillId="0" borderId="0" xfId="0" applyFont="1" applyFill="1" applyAlignment="1">
      <alignment horizontal="left"/>
    </xf>
    <xf numFmtId="0" fontId="7" fillId="0" borderId="0" xfId="2" applyFont="1" applyFill="1" applyBorder="1" applyAlignment="1" applyProtection="1">
      <alignment vertical="center" wrapText="1"/>
      <protection locked="0"/>
    </xf>
    <xf numFmtId="0" fontId="7" fillId="0" borderId="3" xfId="0" applyFont="1" applyBorder="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7" fillId="2" borderId="0" xfId="0" applyFont="1" applyFill="1" applyBorder="1" applyAlignment="1">
      <alignment horizontal="center"/>
    </xf>
    <xf numFmtId="0" fontId="7" fillId="0" borderId="0" xfId="0" applyFont="1" applyFill="1" applyBorder="1"/>
    <xf numFmtId="0" fontId="7" fillId="0" borderId="0" xfId="0" applyFont="1" applyBorder="1" applyAlignment="1">
      <alignment vertical="center" wrapText="1"/>
    </xf>
    <xf numFmtId="0" fontId="5" fillId="0" borderId="7" xfId="2" applyFont="1" applyFill="1" applyBorder="1" applyAlignment="1" applyProtection="1">
      <alignment horizontal="center" vertical="center" wrapText="1"/>
      <protection locked="0"/>
    </xf>
    <xf numFmtId="0" fontId="7" fillId="2" borderId="0" xfId="2" applyFont="1" applyFill="1" applyBorder="1" applyAlignment="1" applyProtection="1">
      <alignment horizontal="center"/>
      <protection locked="0"/>
    </xf>
    <xf numFmtId="0" fontId="9" fillId="0" borderId="8" xfId="2" applyFont="1" applyFill="1" applyBorder="1" applyAlignment="1" applyProtection="1">
      <alignment horizontal="center" vertical="center" wrapText="1"/>
      <protection locked="0"/>
    </xf>
    <xf numFmtId="4" fontId="5" fillId="0" borderId="0" xfId="2" applyNumberFormat="1" applyFont="1" applyFill="1" applyBorder="1" applyAlignment="1" applyProtection="1">
      <alignment vertical="center" wrapText="1"/>
    </xf>
    <xf numFmtId="0" fontId="8" fillId="8" borderId="6" xfId="2" applyFont="1" applyFill="1" applyBorder="1" applyAlignment="1" applyProtection="1">
      <alignment horizontal="center" vertical="center" wrapText="1"/>
      <protection locked="0"/>
    </xf>
    <xf numFmtId="0" fontId="7" fillId="0" borderId="0" xfId="6"/>
    <xf numFmtId="0" fontId="13" fillId="0" borderId="0" xfId="0" applyFont="1" applyAlignment="1">
      <alignment vertical="center"/>
    </xf>
    <xf numFmtId="0" fontId="7" fillId="9" borderId="10" xfId="2" applyFont="1" applyFill="1" applyBorder="1" applyAlignment="1" applyProtection="1">
      <alignment horizontal="center" vertical="center" wrapText="1"/>
      <protection locked="0"/>
    </xf>
    <xf numFmtId="0" fontId="7" fillId="9" borderId="25" xfId="2" applyFont="1" applyFill="1" applyBorder="1" applyAlignment="1" applyProtection="1">
      <alignment horizontal="center" vertical="center" wrapText="1"/>
      <protection locked="0"/>
    </xf>
    <xf numFmtId="0" fontId="7" fillId="0" borderId="0" xfId="0" applyFont="1" applyFill="1" applyAlignment="1"/>
    <xf numFmtId="0" fontId="5" fillId="8" borderId="37" xfId="2" applyFont="1" applyFill="1" applyBorder="1" applyAlignment="1" applyProtection="1">
      <alignment horizontal="center" vertical="center" wrapText="1"/>
      <protection locked="0"/>
    </xf>
    <xf numFmtId="0" fontId="5" fillId="8" borderId="38" xfId="2" applyFont="1" applyFill="1" applyBorder="1" applyAlignment="1" applyProtection="1">
      <alignment horizontal="center" vertical="center" wrapText="1"/>
      <protection locked="0"/>
    </xf>
    <xf numFmtId="3" fontId="20" fillId="2" borderId="40" xfId="2" applyNumberFormat="1" applyFont="1" applyFill="1" applyBorder="1" applyAlignment="1" applyProtection="1">
      <alignment horizontal="center" vertical="center" wrapText="1"/>
    </xf>
    <xf numFmtId="3" fontId="20" fillId="2" borderId="42" xfId="2" applyNumberFormat="1" applyFont="1" applyFill="1" applyBorder="1" applyAlignment="1" applyProtection="1">
      <alignment horizontal="center" vertical="center" wrapText="1"/>
    </xf>
    <xf numFmtId="3" fontId="21" fillId="2" borderId="44" xfId="2" applyNumberFormat="1" applyFont="1" applyFill="1" applyBorder="1" applyAlignment="1" applyProtection="1">
      <alignment horizontal="center" vertical="center" wrapText="1"/>
    </xf>
    <xf numFmtId="0" fontId="5" fillId="3" borderId="45" xfId="2" applyFont="1" applyFill="1" applyBorder="1" applyAlignment="1" applyProtection="1">
      <alignment horizontal="center" vertical="center" wrapText="1"/>
      <protection locked="0"/>
    </xf>
    <xf numFmtId="0" fontId="5" fillId="3" borderId="46" xfId="2" applyFont="1" applyFill="1" applyBorder="1" applyAlignment="1" applyProtection="1">
      <alignment vertical="center" wrapText="1"/>
      <protection locked="0"/>
    </xf>
    <xf numFmtId="3" fontId="5" fillId="3" borderId="48" xfId="2" applyNumberFormat="1" applyFont="1" applyFill="1" applyBorder="1" applyAlignment="1" applyProtection="1">
      <alignment horizontal="center" vertical="center" wrapText="1"/>
    </xf>
    <xf numFmtId="0" fontId="10" fillId="4" borderId="22" xfId="2" applyFont="1" applyFill="1" applyBorder="1" applyAlignment="1" applyProtection="1">
      <alignment horizontal="left" vertical="center" wrapText="1"/>
      <protection locked="0"/>
    </xf>
    <xf numFmtId="0" fontId="10" fillId="4" borderId="24" xfId="2" applyFont="1" applyFill="1" applyBorder="1" applyAlignment="1" applyProtection="1">
      <alignment horizontal="left" vertical="center" wrapText="1"/>
      <protection locked="0"/>
    </xf>
    <xf numFmtId="3" fontId="20" fillId="2" borderId="33" xfId="2" applyNumberFormat="1" applyFont="1" applyFill="1" applyBorder="1" applyAlignment="1" applyProtection="1">
      <alignment horizontal="center" vertical="center" wrapText="1"/>
    </xf>
    <xf numFmtId="3" fontId="20" fillId="2" borderId="29" xfId="2" applyNumberFormat="1" applyFont="1" applyFill="1" applyBorder="1" applyAlignment="1" applyProtection="1">
      <alignment horizontal="center" vertical="center" wrapText="1"/>
    </xf>
    <xf numFmtId="3" fontId="21" fillId="2" borderId="31" xfId="2" applyNumberFormat="1" applyFont="1" applyFill="1" applyBorder="1" applyAlignment="1" applyProtection="1">
      <alignment horizontal="center" vertical="center" wrapText="1"/>
    </xf>
    <xf numFmtId="3" fontId="5" fillId="3" borderId="47" xfId="2" applyNumberFormat="1" applyFont="1" applyFill="1" applyBorder="1" applyAlignment="1" applyProtection="1">
      <alignment horizontal="center" vertical="center" wrapText="1"/>
    </xf>
    <xf numFmtId="0" fontId="1" fillId="0" borderId="0" xfId="7"/>
    <xf numFmtId="4" fontId="1" fillId="0" borderId="0" xfId="7" applyNumberFormat="1"/>
    <xf numFmtId="0" fontId="28" fillId="0" borderId="0" xfId="7" applyFont="1"/>
    <xf numFmtId="4" fontId="27" fillId="0" borderId="0" xfId="7" applyNumberFormat="1" applyFont="1"/>
    <xf numFmtId="0" fontId="27" fillId="0" borderId="0" xfId="7" applyFont="1" applyAlignment="1">
      <alignment horizontal="center" vertical="center" wrapText="1"/>
    </xf>
    <xf numFmtId="0" fontId="1" fillId="0" borderId="0" xfId="7" applyAlignment="1">
      <alignment vertical="center"/>
    </xf>
    <xf numFmtId="0" fontId="1" fillId="0" borderId="0" xfId="7" applyAlignment="1">
      <alignment horizontal="center" vertical="center"/>
    </xf>
    <xf numFmtId="0" fontId="27" fillId="0" borderId="55" xfId="7" applyFont="1" applyBorder="1" applyAlignment="1">
      <alignment horizontal="center" vertical="center" wrapText="1"/>
    </xf>
    <xf numFmtId="0" fontId="28" fillId="0" borderId="1" xfId="7" applyFont="1" applyBorder="1" applyAlignment="1">
      <alignment horizontal="center" vertical="center" wrapText="1"/>
    </xf>
    <xf numFmtId="0" fontId="28" fillId="0" borderId="1" xfId="7" applyFont="1" applyBorder="1"/>
    <xf numFmtId="4" fontId="1" fillId="0" borderId="1" xfId="7" applyNumberFormat="1" applyBorder="1"/>
    <xf numFmtId="0" fontId="1" fillId="0" borderId="1" xfId="7" applyBorder="1"/>
    <xf numFmtId="0" fontId="28" fillId="0" borderId="4" xfId="7" applyFont="1" applyBorder="1" applyAlignment="1">
      <alignment horizontal="center" vertical="center" wrapText="1"/>
    </xf>
    <xf numFmtId="4" fontId="1" fillId="0" borderId="4" xfId="7" applyNumberFormat="1" applyBorder="1"/>
    <xf numFmtId="0" fontId="27" fillId="0" borderId="1" xfId="7" applyFont="1" applyBorder="1" applyAlignment="1">
      <alignment horizontal="center" vertical="center"/>
    </xf>
    <xf numFmtId="3" fontId="1" fillId="0" borderId="1" xfId="7" applyNumberFormat="1" applyBorder="1"/>
    <xf numFmtId="3" fontId="1" fillId="0" borderId="4" xfId="7" applyNumberFormat="1" applyBorder="1"/>
    <xf numFmtId="0" fontId="27" fillId="13" borderId="55" xfId="7" applyFont="1" applyFill="1" applyBorder="1" applyAlignment="1">
      <alignment horizontal="center" vertical="center" wrapText="1"/>
    </xf>
    <xf numFmtId="4" fontId="27" fillId="13" borderId="4" xfId="7" applyNumberFormat="1" applyFont="1" applyFill="1" applyBorder="1"/>
    <xf numFmtId="4" fontId="1" fillId="13" borderId="1" xfId="7" applyNumberFormat="1" applyFill="1" applyBorder="1"/>
    <xf numFmtId="0" fontId="1" fillId="13" borderId="1" xfId="7" applyFill="1" applyBorder="1"/>
    <xf numFmtId="0" fontId="1" fillId="13" borderId="0" xfId="7" applyFill="1"/>
    <xf numFmtId="0" fontId="33" fillId="0" borderId="0" xfId="6" applyFont="1" applyAlignment="1">
      <alignment horizontal="center"/>
    </xf>
    <xf numFmtId="0" fontId="7" fillId="0" borderId="0" xfId="6" applyFill="1"/>
    <xf numFmtId="0" fontId="32" fillId="0" borderId="0" xfId="0" applyFont="1"/>
    <xf numFmtId="0" fontId="32" fillId="0" borderId="0" xfId="0" applyFont="1" applyAlignment="1">
      <alignment horizontal="center"/>
    </xf>
    <xf numFmtId="0" fontId="41" fillId="0" borderId="1" xfId="0" applyFont="1" applyBorder="1" applyAlignment="1">
      <alignment vertical="center" wrapText="1"/>
    </xf>
    <xf numFmtId="0" fontId="38" fillId="0" borderId="1" xfId="0" applyFont="1" applyBorder="1" applyAlignment="1">
      <alignment vertical="center" wrapText="1"/>
    </xf>
    <xf numFmtId="0" fontId="40" fillId="0" borderId="0" xfId="0" applyFont="1"/>
    <xf numFmtId="0" fontId="44" fillId="0" borderId="0" xfId="0" applyFont="1"/>
    <xf numFmtId="0" fontId="43" fillId="0" borderId="0" xfId="9" applyFont="1" applyAlignment="1">
      <alignment horizontal="left" vertical="center" wrapText="1"/>
    </xf>
    <xf numFmtId="3" fontId="40" fillId="14" borderId="1" xfId="0" applyNumberFormat="1" applyFont="1" applyFill="1" applyBorder="1" applyAlignment="1">
      <alignment horizontal="center" vertical="center" wrapText="1"/>
    </xf>
    <xf numFmtId="3" fontId="42" fillId="14" borderId="1" xfId="0" applyNumberFormat="1" applyFont="1" applyFill="1" applyBorder="1" applyAlignment="1">
      <alignment horizontal="center" vertical="center" wrapText="1"/>
    </xf>
    <xf numFmtId="0" fontId="42" fillId="14" borderId="1" xfId="0" applyFont="1" applyFill="1" applyBorder="1" applyAlignment="1">
      <alignment horizontal="center" vertical="center" wrapText="1"/>
    </xf>
    <xf numFmtId="3" fontId="40" fillId="16" borderId="1" xfId="0" applyNumberFormat="1" applyFont="1" applyFill="1" applyBorder="1" applyAlignment="1">
      <alignment horizontal="center" vertical="center" wrapText="1"/>
    </xf>
    <xf numFmtId="3" fontId="42" fillId="16" borderId="1" xfId="0" applyNumberFormat="1" applyFont="1" applyFill="1" applyBorder="1" applyAlignment="1">
      <alignment horizontal="center" vertical="center" wrapText="1"/>
    </xf>
    <xf numFmtId="0" fontId="42" fillId="16" borderId="1" xfId="0" applyFont="1" applyFill="1" applyBorder="1" applyAlignment="1">
      <alignment horizontal="center" vertical="center" wrapText="1"/>
    </xf>
    <xf numFmtId="0" fontId="37" fillId="0" borderId="0" xfId="0" applyFont="1" applyAlignment="1">
      <alignment vertical="center"/>
    </xf>
    <xf numFmtId="0" fontId="39" fillId="14" borderId="67" xfId="0" applyFont="1" applyFill="1" applyBorder="1" applyAlignment="1">
      <alignment horizontal="center" vertical="center" wrapText="1"/>
    </xf>
    <xf numFmtId="0" fontId="39" fillId="16" borderId="69" xfId="0" applyFont="1" applyFill="1" applyBorder="1" applyAlignment="1">
      <alignment horizontal="center" vertical="center" wrapText="1"/>
    </xf>
    <xf numFmtId="0" fontId="33" fillId="0" borderId="0" xfId="6" applyFont="1"/>
    <xf numFmtId="0" fontId="47" fillId="9" borderId="0" xfId="0" applyFont="1" applyFill="1"/>
    <xf numFmtId="0" fontId="26" fillId="0" borderId="0" xfId="0" applyFont="1" applyBorder="1" applyAlignment="1">
      <alignment vertical="center"/>
    </xf>
    <xf numFmtId="0" fontId="23"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43" fillId="0" borderId="0" xfId="9" applyFont="1" applyAlignment="1">
      <alignment horizontal="center" vertical="center" wrapText="1"/>
    </xf>
    <xf numFmtId="0" fontId="40" fillId="0" borderId="0" xfId="0" applyFont="1" applyAlignment="1">
      <alignment horizontal="center"/>
    </xf>
    <xf numFmtId="0" fontId="33" fillId="10" borderId="0" xfId="6" applyFont="1" applyFill="1" applyBorder="1" applyAlignment="1">
      <alignment horizontal="center"/>
    </xf>
    <xf numFmtId="0" fontId="3" fillId="10" borderId="0" xfId="6" applyFont="1" applyFill="1" applyBorder="1"/>
    <xf numFmtId="0" fontId="7" fillId="10" borderId="0" xfId="6" applyFill="1" applyBorder="1"/>
    <xf numFmtId="0" fontId="7" fillId="10" borderId="0" xfId="6" applyFill="1"/>
    <xf numFmtId="0" fontId="33" fillId="10" borderId="0" xfId="6" applyFont="1" applyFill="1" applyBorder="1"/>
    <xf numFmtId="0" fontId="33" fillId="10" borderId="0" xfId="6" applyFont="1" applyFill="1" applyAlignment="1">
      <alignment horizontal="center"/>
    </xf>
    <xf numFmtId="0" fontId="34" fillId="10" borderId="0" xfId="6" applyFont="1" applyFill="1"/>
    <xf numFmtId="0" fontId="33" fillId="10" borderId="0" xfId="6" applyFont="1" applyFill="1" applyBorder="1" applyAlignment="1">
      <alignment horizontal="left"/>
    </xf>
    <xf numFmtId="0" fontId="22" fillId="10" borderId="0" xfId="0" applyFont="1" applyFill="1" applyAlignment="1">
      <alignment vertical="center"/>
    </xf>
    <xf numFmtId="0" fontId="0" fillId="10" borderId="0" xfId="0" applyFill="1"/>
    <xf numFmtId="0" fontId="23" fillId="10" borderId="0" xfId="0" applyFont="1" applyFill="1" applyAlignment="1">
      <alignment vertical="center"/>
    </xf>
    <xf numFmtId="0" fontId="49" fillId="10" borderId="0" xfId="6" applyFont="1" applyFill="1"/>
    <xf numFmtId="0" fontId="0" fillId="0" borderId="0" xfId="0" applyFill="1" applyBorder="1" applyAlignment="1">
      <alignment horizontal="center" vertical="center"/>
    </xf>
    <xf numFmtId="0" fontId="52" fillId="10" borderId="0" xfId="6" applyFont="1" applyFill="1" applyBorder="1"/>
    <xf numFmtId="0" fontId="53" fillId="10" borderId="0" xfId="6" applyFont="1" applyFill="1"/>
    <xf numFmtId="0" fontId="54" fillId="0" borderId="1" xfId="0" applyFont="1" applyBorder="1" applyAlignment="1">
      <alignment vertical="center" wrapText="1"/>
    </xf>
    <xf numFmtId="0" fontId="56" fillId="0" borderId="1" xfId="0" applyFont="1" applyBorder="1" applyAlignment="1">
      <alignment horizontal="center" vertical="center" wrapText="1"/>
    </xf>
    <xf numFmtId="3" fontId="56" fillId="0" borderId="1" xfId="0" applyNumberFormat="1" applyFont="1" applyBorder="1" applyAlignment="1">
      <alignment horizontal="center" vertical="center" wrapText="1"/>
    </xf>
    <xf numFmtId="0" fontId="32" fillId="0" borderId="67" xfId="0" applyFont="1" applyBorder="1" applyAlignment="1">
      <alignment horizontal="center"/>
    </xf>
    <xf numFmtId="0" fontId="0" fillId="0" borderId="81" xfId="0" applyBorder="1"/>
    <xf numFmtId="0" fontId="0" fillId="0" borderId="82" xfId="0" applyBorder="1"/>
    <xf numFmtId="0" fontId="40" fillId="0" borderId="1" xfId="0" applyFont="1" applyBorder="1" applyAlignment="1" applyProtection="1">
      <alignment horizontal="center" vertical="center" wrapText="1"/>
    </xf>
    <xf numFmtId="167" fontId="40" fillId="0" borderId="1" xfId="0" quotePrefix="1" applyNumberFormat="1" applyFont="1" applyBorder="1" applyAlignment="1" applyProtection="1">
      <alignment horizontal="center" vertical="center" wrapText="1"/>
    </xf>
    <xf numFmtId="0" fontId="43" fillId="0" borderId="0" xfId="9" applyFont="1" applyAlignment="1">
      <alignment horizontal="left" vertical="center" wrapText="1"/>
    </xf>
    <xf numFmtId="0" fontId="36" fillId="15"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7" fillId="10" borderId="0" xfId="6" applyFill="1" applyAlignment="1">
      <alignment wrapText="1"/>
    </xf>
    <xf numFmtId="0" fontId="25" fillId="10" borderId="0" xfId="0" applyFont="1" applyFill="1" applyAlignment="1">
      <alignment wrapText="1"/>
    </xf>
    <xf numFmtId="0" fontId="0" fillId="10" borderId="0" xfId="0" applyFill="1" applyAlignment="1">
      <alignment wrapText="1"/>
    </xf>
    <xf numFmtId="0" fontId="59" fillId="0" borderId="0" xfId="9" applyFont="1" applyAlignment="1">
      <alignment vertical="center" wrapText="1"/>
    </xf>
    <xf numFmtId="0" fontId="59" fillId="0" borderId="0" xfId="9" applyFont="1" applyAlignment="1">
      <alignment vertical="center"/>
    </xf>
    <xf numFmtId="0" fontId="59" fillId="0" borderId="0" xfId="9" applyFont="1" applyAlignment="1">
      <alignment horizontal="center" vertical="center" wrapText="1"/>
    </xf>
    <xf numFmtId="0" fontId="60" fillId="0" borderId="0" xfId="0" applyFont="1"/>
    <xf numFmtId="0" fontId="60" fillId="0" borderId="1" xfId="0" applyFont="1" applyBorder="1" applyAlignment="1" applyProtection="1">
      <alignment horizontal="center" vertical="center" wrapText="1"/>
    </xf>
    <xf numFmtId="0" fontId="62" fillId="0" borderId="0" xfId="0" applyFont="1" applyFill="1" applyBorder="1" applyAlignment="1" applyProtection="1">
      <alignment horizontal="left" vertical="center" wrapText="1"/>
    </xf>
    <xf numFmtId="3" fontId="61" fillId="0" borderId="0" xfId="0" applyNumberFormat="1" applyFont="1" applyFill="1" applyBorder="1" applyAlignment="1" applyProtection="1">
      <alignment horizontal="center" vertical="center" wrapText="1"/>
    </xf>
    <xf numFmtId="0" fontId="38" fillId="0" borderId="0" xfId="0" applyFont="1" applyFill="1" applyBorder="1" applyAlignment="1" applyProtection="1">
      <alignment horizontal="left" vertical="center" wrapText="1"/>
    </xf>
    <xf numFmtId="3" fontId="58" fillId="0" borderId="0" xfId="0" applyNumberFormat="1" applyFont="1" applyFill="1" applyBorder="1" applyAlignment="1" applyProtection="1">
      <alignment horizontal="center" vertical="center" wrapText="1"/>
    </xf>
    <xf numFmtId="0" fontId="40" fillId="0" borderId="0" xfId="0" applyFont="1" applyFill="1" applyBorder="1" applyProtection="1"/>
    <xf numFmtId="0" fontId="41" fillId="0" borderId="0" xfId="0" applyFont="1" applyFill="1" applyBorder="1" applyAlignment="1" applyProtection="1">
      <alignment vertical="center" wrapText="1"/>
    </xf>
    <xf numFmtId="3" fontId="40" fillId="0" borderId="0" xfId="0" applyNumberFormat="1" applyFont="1" applyFill="1" applyBorder="1" applyAlignment="1" applyProtection="1">
      <alignment horizontal="center" vertical="center" wrapText="1"/>
    </xf>
    <xf numFmtId="0" fontId="41" fillId="0" borderId="0" xfId="0" applyFont="1" applyFill="1" applyBorder="1" applyAlignment="1" applyProtection="1">
      <alignment horizontal="left" vertical="center" wrapText="1"/>
    </xf>
    <xf numFmtId="3" fontId="42" fillId="0" borderId="0" xfId="0" applyNumberFormat="1" applyFont="1" applyFill="1" applyBorder="1" applyAlignment="1" applyProtection="1">
      <alignment horizontal="center" vertical="center" wrapText="1"/>
    </xf>
    <xf numFmtId="3" fontId="40" fillId="0" borderId="1" xfId="0" applyNumberFormat="1" applyFont="1" applyBorder="1" applyAlignment="1" applyProtection="1">
      <alignment horizontal="center" vertical="center" wrapText="1"/>
    </xf>
    <xf numFmtId="0" fontId="60" fillId="0" borderId="66" xfId="0" applyFont="1" applyBorder="1" applyAlignment="1" applyProtection="1">
      <alignment horizontal="center" vertical="center" wrapText="1"/>
    </xf>
    <xf numFmtId="0" fontId="60" fillId="0" borderId="86" xfId="0" applyFont="1" applyBorder="1" applyAlignment="1" applyProtection="1">
      <alignment horizontal="center" vertical="center" wrapText="1"/>
    </xf>
    <xf numFmtId="0" fontId="60" fillId="0" borderId="70" xfId="0" applyFont="1" applyBorder="1" applyAlignment="1" applyProtection="1">
      <alignment horizontal="center" vertical="center" wrapText="1"/>
    </xf>
    <xf numFmtId="3" fontId="60" fillId="0" borderId="70" xfId="0" applyNumberFormat="1" applyFont="1" applyBorder="1" applyAlignment="1" applyProtection="1">
      <alignment horizontal="center" vertical="center" wrapText="1"/>
    </xf>
    <xf numFmtId="0" fontId="60" fillId="0" borderId="58" xfId="0" applyFont="1" applyBorder="1" applyAlignment="1" applyProtection="1">
      <alignment horizontal="center" vertical="center" wrapText="1"/>
    </xf>
    <xf numFmtId="0" fontId="60" fillId="0" borderId="72"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3" fontId="60" fillId="0" borderId="4" xfId="0" applyNumberFormat="1" applyFont="1" applyBorder="1" applyAlignment="1" applyProtection="1">
      <alignment horizontal="center" vertical="center" wrapText="1"/>
    </xf>
    <xf numFmtId="3" fontId="60" fillId="0" borderId="74" xfId="0" applyNumberFormat="1" applyFont="1" applyBorder="1" applyAlignment="1" applyProtection="1">
      <alignment horizontal="center" vertical="center" wrapText="1"/>
    </xf>
    <xf numFmtId="166" fontId="40" fillId="0" borderId="1" xfId="5" applyNumberFormat="1" applyFont="1" applyBorder="1" applyAlignment="1" applyProtection="1">
      <alignment horizontal="center" vertical="center" wrapText="1"/>
    </xf>
    <xf numFmtId="0" fontId="61" fillId="24" borderId="60" xfId="0" applyFont="1" applyFill="1" applyBorder="1" applyAlignment="1">
      <alignment horizontal="center" vertical="center"/>
    </xf>
    <xf numFmtId="0" fontId="61" fillId="22" borderId="76" xfId="0" applyFont="1" applyFill="1" applyBorder="1" applyAlignment="1">
      <alignment horizontal="center" wrapText="1"/>
    </xf>
    <xf numFmtId="0" fontId="40" fillId="0" borderId="58" xfId="0" applyFont="1" applyBorder="1" applyAlignment="1" applyProtection="1">
      <alignment horizontal="center" vertical="center" wrapText="1"/>
    </xf>
    <xf numFmtId="0" fontId="40" fillId="0" borderId="72"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167" fontId="40" fillId="0" borderId="4" xfId="0" quotePrefix="1" applyNumberFormat="1" applyFont="1" applyBorder="1" applyAlignment="1" applyProtection="1">
      <alignment horizontal="center" vertical="center" wrapText="1"/>
    </xf>
    <xf numFmtId="166" fontId="40" fillId="0" borderId="4" xfId="5" applyNumberFormat="1" applyFont="1" applyBorder="1" applyAlignment="1" applyProtection="1">
      <alignment horizontal="center" vertical="center" wrapText="1"/>
    </xf>
    <xf numFmtId="3" fontId="40" fillId="0" borderId="4" xfId="0" applyNumberFormat="1" applyFont="1" applyBorder="1" applyAlignment="1" applyProtection="1">
      <alignment horizontal="center" vertical="center" wrapText="1"/>
    </xf>
    <xf numFmtId="3" fontId="58" fillId="0" borderId="74" xfId="0" applyNumberFormat="1" applyFont="1" applyBorder="1" applyAlignment="1" applyProtection="1">
      <alignment horizontal="center" vertical="center" wrapText="1"/>
    </xf>
    <xf numFmtId="3" fontId="58" fillId="0" borderId="59" xfId="0" applyNumberFormat="1" applyFont="1" applyBorder="1" applyAlignment="1" applyProtection="1">
      <alignment horizontal="center" vertical="center" wrapText="1"/>
    </xf>
    <xf numFmtId="0" fontId="40" fillId="0" borderId="84" xfId="0" applyFont="1" applyBorder="1" applyAlignment="1" applyProtection="1">
      <alignment horizontal="center" vertical="center" wrapText="1"/>
    </xf>
    <xf numFmtId="0" fontId="40" fillId="0" borderId="66" xfId="0" applyFont="1" applyBorder="1" applyAlignment="1" applyProtection="1">
      <alignment horizontal="center" vertical="center" wrapText="1"/>
    </xf>
    <xf numFmtId="0" fontId="40" fillId="0" borderId="73" xfId="0" applyFont="1" applyBorder="1" applyAlignment="1" applyProtection="1">
      <alignment horizontal="center" vertical="center" wrapText="1"/>
    </xf>
    <xf numFmtId="167" fontId="40" fillId="0" borderId="66" xfId="0" quotePrefix="1" applyNumberFormat="1" applyFont="1" applyBorder="1" applyAlignment="1" applyProtection="1">
      <alignment horizontal="center" vertical="center" wrapText="1"/>
    </xf>
    <xf numFmtId="166" fontId="40" fillId="0" borderId="66" xfId="5" applyNumberFormat="1" applyFont="1" applyBorder="1" applyAlignment="1" applyProtection="1">
      <alignment horizontal="center" vertical="center" wrapText="1"/>
    </xf>
    <xf numFmtId="3" fontId="40" fillId="0" borderId="66" xfId="0" applyNumberFormat="1" applyFont="1" applyBorder="1" applyAlignment="1" applyProtection="1">
      <alignment horizontal="center" vertical="center" wrapText="1"/>
    </xf>
    <xf numFmtId="3" fontId="58" fillId="0" borderId="85" xfId="0" applyNumberFormat="1" applyFont="1" applyBorder="1" applyAlignment="1" applyProtection="1">
      <alignment horizontal="center" vertical="center" wrapText="1"/>
    </xf>
    <xf numFmtId="3" fontId="40" fillId="0" borderId="70" xfId="0" applyNumberFormat="1" applyFont="1" applyBorder="1" applyAlignment="1">
      <alignment horizontal="center"/>
    </xf>
    <xf numFmtId="3" fontId="58" fillId="0" borderId="71" xfId="0" applyNumberFormat="1" applyFont="1" applyBorder="1" applyAlignment="1">
      <alignment horizontal="center"/>
    </xf>
    <xf numFmtId="0" fontId="40" fillId="0" borderId="0" xfId="0" applyFont="1" applyAlignment="1">
      <alignment vertical="center"/>
    </xf>
    <xf numFmtId="0" fontId="61" fillId="23" borderId="70" xfId="0" applyFont="1" applyFill="1" applyBorder="1" applyAlignment="1" applyProtection="1">
      <alignment horizontal="center" vertical="center" wrapText="1"/>
    </xf>
    <xf numFmtId="0" fontId="61" fillId="23" borderId="71" xfId="0" applyFont="1" applyFill="1" applyBorder="1" applyAlignment="1" applyProtection="1">
      <alignment horizontal="center" vertical="center" wrapText="1"/>
    </xf>
    <xf numFmtId="0" fontId="66" fillId="0" borderId="0" xfId="0" applyFont="1" applyFill="1"/>
    <xf numFmtId="0" fontId="66" fillId="0" borderId="0" xfId="0" applyFont="1" applyFill="1" applyAlignment="1">
      <alignment horizontal="left" vertical="center"/>
    </xf>
    <xf numFmtId="0" fontId="66" fillId="0" borderId="0" xfId="0" applyFont="1" applyFill="1" applyAlignment="1">
      <alignment horizontal="center" vertical="center"/>
    </xf>
    <xf numFmtId="0" fontId="66" fillId="0" borderId="0" xfId="0" applyFont="1" applyFill="1" applyAlignment="1" applyProtection="1">
      <alignment horizontal="left" vertical="center"/>
    </xf>
    <xf numFmtId="0" fontId="66" fillId="0" borderId="0" xfId="0" applyFont="1" applyFill="1" applyProtection="1"/>
    <xf numFmtId="0" fontId="66" fillId="0" borderId="0" xfId="0" applyFont="1" applyFill="1" applyAlignment="1">
      <alignment horizontal="center"/>
    </xf>
    <xf numFmtId="0" fontId="67" fillId="0" borderId="0" xfId="0" applyFont="1" applyFill="1"/>
    <xf numFmtId="0" fontId="66" fillId="0" borderId="0" xfId="0" applyFont="1" applyAlignment="1" applyProtection="1">
      <alignment horizontal="left" vertical="center"/>
    </xf>
    <xf numFmtId="0" fontId="66" fillId="2" borderId="0" xfId="2" applyFont="1" applyFill="1" applyBorder="1" applyProtection="1">
      <protection locked="0"/>
    </xf>
    <xf numFmtId="0" fontId="68" fillId="0" borderId="0" xfId="2" applyFont="1" applyFill="1" applyBorder="1" applyAlignment="1" applyProtection="1">
      <alignment horizontal="left" vertical="center" wrapText="1"/>
      <protection locked="0"/>
    </xf>
    <xf numFmtId="0" fontId="68" fillId="0" borderId="0" xfId="2" applyFont="1" applyFill="1" applyBorder="1" applyAlignment="1" applyProtection="1">
      <alignment horizontal="center" vertical="center" wrapText="1"/>
      <protection locked="0"/>
    </xf>
    <xf numFmtId="0" fontId="68" fillId="0" borderId="0" xfId="2" applyFont="1" applyFill="1" applyBorder="1" applyAlignment="1" applyProtection="1">
      <alignment horizontal="left" vertical="center" wrapText="1"/>
    </xf>
    <xf numFmtId="0" fontId="66" fillId="2" borderId="0" xfId="0" applyFont="1" applyFill="1"/>
    <xf numFmtId="0" fontId="68" fillId="0" borderId="0" xfId="2" applyFont="1" applyFill="1" applyBorder="1" applyAlignment="1" applyProtection="1">
      <alignment vertical="center" wrapText="1"/>
      <protection locked="0"/>
    </xf>
    <xf numFmtId="4" fontId="66" fillId="0" borderId="0" xfId="2" applyNumberFormat="1" applyFont="1" applyFill="1" applyBorder="1" applyAlignment="1" applyProtection="1">
      <alignment horizontal="center" vertical="center" wrapText="1"/>
    </xf>
    <xf numFmtId="0" fontId="66" fillId="2" borderId="0" xfId="0" applyFont="1" applyFill="1" applyAlignment="1">
      <alignment horizontal="center"/>
    </xf>
    <xf numFmtId="0" fontId="66" fillId="0" borderId="0" xfId="2" applyFont="1" applyFill="1" applyBorder="1" applyAlignment="1" applyProtection="1">
      <alignment horizontal="center" vertical="center" wrapText="1"/>
      <protection locked="0"/>
    </xf>
    <xf numFmtId="0" fontId="68" fillId="14" borderId="60" xfId="9" applyFont="1" applyFill="1" applyBorder="1" applyAlignment="1" applyProtection="1">
      <alignment horizontal="center" vertical="center" wrapText="1"/>
    </xf>
    <xf numFmtId="165" fontId="68" fillId="18" borderId="105" xfId="2" applyNumberFormat="1" applyFont="1" applyFill="1" applyBorder="1" applyAlignment="1" applyProtection="1">
      <alignment horizontal="center" vertical="center" wrapText="1"/>
    </xf>
    <xf numFmtId="165" fontId="66" fillId="20" borderId="102" xfId="2" applyNumberFormat="1" applyFont="1" applyFill="1" applyBorder="1" applyAlignment="1" applyProtection="1">
      <alignment horizontal="center" vertical="center" wrapText="1"/>
    </xf>
    <xf numFmtId="165" fontId="66" fillId="20" borderId="63" xfId="2" applyNumberFormat="1" applyFont="1" applyFill="1" applyBorder="1" applyAlignment="1" applyProtection="1">
      <alignment horizontal="center" vertical="center" wrapText="1"/>
    </xf>
    <xf numFmtId="165" fontId="66" fillId="20" borderId="60" xfId="2" applyNumberFormat="1" applyFont="1" applyFill="1" applyBorder="1" applyAlignment="1" applyProtection="1">
      <alignment horizontal="center" vertical="center" wrapText="1"/>
    </xf>
    <xf numFmtId="0" fontId="66" fillId="2" borderId="0" xfId="2" applyFont="1" applyFill="1" applyBorder="1" applyAlignment="1" applyProtection="1">
      <alignment horizontal="center"/>
      <protection locked="0"/>
    </xf>
    <xf numFmtId="0" fontId="68" fillId="15" borderId="56" xfId="9" applyFont="1" applyFill="1" applyBorder="1" applyAlignment="1">
      <alignment horizontal="center" vertical="center" wrapText="1"/>
    </xf>
    <xf numFmtId="0" fontId="68" fillId="15" borderId="61" xfId="9" applyFont="1" applyFill="1" applyBorder="1" applyAlignment="1">
      <alignment horizontal="center" vertical="center" wrapText="1"/>
    </xf>
    <xf numFmtId="0" fontId="70" fillId="15" borderId="61" xfId="2" applyFont="1" applyFill="1" applyBorder="1" applyAlignment="1" applyProtection="1">
      <alignment horizontal="center" vertical="center" wrapText="1"/>
      <protection locked="0"/>
    </xf>
    <xf numFmtId="0" fontId="70" fillId="14" borderId="61" xfId="2" applyFont="1" applyFill="1" applyBorder="1" applyAlignment="1" applyProtection="1">
      <alignment horizontal="center" vertical="center" wrapText="1"/>
      <protection locked="0"/>
    </xf>
    <xf numFmtId="0" fontId="66" fillId="15" borderId="61" xfId="2" applyFont="1" applyFill="1" applyBorder="1" applyAlignment="1" applyProtection="1">
      <alignment horizontal="center" vertical="center" wrapText="1"/>
      <protection locked="0"/>
    </xf>
    <xf numFmtId="165" fontId="74" fillId="20" borderId="56" xfId="2" applyNumberFormat="1" applyFont="1" applyFill="1" applyBorder="1" applyAlignment="1" applyProtection="1">
      <alignment horizontal="center" vertical="center" wrapText="1"/>
    </xf>
    <xf numFmtId="165" fontId="70" fillId="20" borderId="61" xfId="2" applyNumberFormat="1" applyFont="1" applyFill="1" applyBorder="1" applyAlignment="1" applyProtection="1">
      <alignment horizontal="center" vertical="center" wrapText="1"/>
    </xf>
    <xf numFmtId="165" fontId="74" fillId="20" borderId="61" xfId="2" applyNumberFormat="1" applyFont="1" applyFill="1" applyBorder="1" applyAlignment="1" applyProtection="1">
      <alignment horizontal="center" vertical="center" wrapText="1"/>
    </xf>
    <xf numFmtId="0" fontId="74" fillId="20" borderId="61" xfId="2" applyFont="1" applyFill="1" applyBorder="1" applyAlignment="1" applyProtection="1">
      <alignment horizontal="center" vertical="center" wrapText="1"/>
    </xf>
    <xf numFmtId="0" fontId="74" fillId="20" borderId="68" xfId="2" applyFont="1" applyFill="1" applyBorder="1" applyAlignment="1" applyProtection="1">
      <alignment horizontal="center" vertical="center" wrapText="1"/>
    </xf>
    <xf numFmtId="0" fontId="72" fillId="2" borderId="58" xfId="2" applyFont="1" applyFill="1" applyBorder="1" applyAlignment="1" applyProtection="1">
      <alignment horizontal="center" vertical="center" wrapText="1"/>
      <protection locked="0"/>
    </xf>
    <xf numFmtId="0" fontId="72" fillId="2" borderId="1" xfId="2" applyFont="1" applyFill="1" applyBorder="1" applyAlignment="1" applyProtection="1">
      <alignment horizontal="center" vertical="center" wrapText="1"/>
      <protection locked="0"/>
    </xf>
    <xf numFmtId="0" fontId="66" fillId="2" borderId="1" xfId="2" applyFont="1" applyFill="1" applyBorder="1" applyAlignment="1" applyProtection="1">
      <alignment horizontal="center" vertical="center" wrapText="1"/>
      <protection locked="0"/>
    </xf>
    <xf numFmtId="14" fontId="66" fillId="2" borderId="1" xfId="2" applyNumberFormat="1" applyFont="1" applyFill="1" applyBorder="1" applyAlignment="1" applyProtection="1">
      <alignment horizontal="center" vertical="center" wrapText="1"/>
      <protection locked="0"/>
    </xf>
    <xf numFmtId="166" fontId="66" fillId="2" borderId="1" xfId="5" applyNumberFormat="1" applyFont="1" applyFill="1" applyBorder="1" applyAlignment="1" applyProtection="1">
      <alignment horizontal="center" vertical="center" wrapText="1"/>
      <protection locked="0"/>
    </xf>
    <xf numFmtId="0" fontId="66" fillId="2" borderId="1" xfId="2" applyFont="1" applyFill="1" applyBorder="1" applyAlignment="1" applyProtection="1">
      <alignment horizontal="center" vertical="center" wrapText="1"/>
    </xf>
    <xf numFmtId="0" fontId="66" fillId="2" borderId="59" xfId="2" applyFont="1" applyFill="1" applyBorder="1" applyAlignment="1" applyProtection="1">
      <alignment horizontal="center" vertical="center" wrapText="1"/>
      <protection locked="0"/>
    </xf>
    <xf numFmtId="165" fontId="66" fillId="4" borderId="79" xfId="2" applyNumberFormat="1" applyFont="1" applyFill="1" applyBorder="1" applyAlignment="1" applyProtection="1">
      <alignment horizontal="center" vertical="center" wrapText="1"/>
    </xf>
    <xf numFmtId="3" fontId="72" fillId="9" borderId="72" xfId="5" applyNumberFormat="1" applyFont="1" applyFill="1" applyBorder="1" applyAlignment="1" applyProtection="1">
      <alignment horizontal="center" vertical="center" wrapText="1"/>
    </xf>
    <xf numFmtId="3" fontId="72" fillId="9" borderId="4" xfId="5" applyNumberFormat="1" applyFont="1" applyFill="1" applyBorder="1" applyAlignment="1" applyProtection="1">
      <alignment horizontal="center" vertical="center" wrapText="1"/>
    </xf>
    <xf numFmtId="0" fontId="66" fillId="0" borderId="0" xfId="0" applyFont="1" applyAlignment="1">
      <alignment vertical="center"/>
    </xf>
    <xf numFmtId="166" fontId="66" fillId="2" borderId="58" xfId="5" applyNumberFormat="1" applyFont="1" applyFill="1" applyBorder="1" applyAlignment="1" applyProtection="1">
      <alignment horizontal="center" vertical="center" wrapText="1"/>
      <protection locked="0"/>
    </xf>
    <xf numFmtId="165" fontId="72" fillId="2" borderId="1" xfId="2" applyNumberFormat="1" applyFont="1" applyFill="1" applyBorder="1" applyAlignment="1" applyProtection="1">
      <alignment horizontal="center" vertical="center" wrapText="1"/>
      <protection locked="0"/>
    </xf>
    <xf numFmtId="165" fontId="66" fillId="2" borderId="1" xfId="2" applyNumberFormat="1" applyFont="1" applyFill="1" applyBorder="1" applyAlignment="1" applyProtection="1">
      <alignment horizontal="center" vertical="center" wrapText="1"/>
      <protection locked="0"/>
    </xf>
    <xf numFmtId="166" fontId="66" fillId="2" borderId="58" xfId="5" applyNumberFormat="1" applyFont="1" applyFill="1" applyBorder="1" applyAlignment="1" applyProtection="1">
      <alignment vertical="center" wrapText="1"/>
      <protection locked="0"/>
    </xf>
    <xf numFmtId="166" fontId="66" fillId="2" borderId="1" xfId="5" applyNumberFormat="1" applyFont="1" applyFill="1" applyBorder="1" applyAlignment="1" applyProtection="1">
      <alignment vertical="center" wrapText="1"/>
      <protection locked="0"/>
    </xf>
    <xf numFmtId="0" fontId="66" fillId="0" borderId="59" xfId="2" applyFont="1" applyFill="1" applyBorder="1" applyAlignment="1" applyProtection="1">
      <alignment horizontal="center" vertical="center" wrapText="1"/>
      <protection locked="0"/>
    </xf>
    <xf numFmtId="3" fontId="72" fillId="9" borderId="65" xfId="5" applyNumberFormat="1" applyFont="1" applyFill="1" applyBorder="1" applyAlignment="1" applyProtection="1">
      <alignment horizontal="center" vertical="center" wrapText="1"/>
    </xf>
    <xf numFmtId="3" fontId="72" fillId="9" borderId="1" xfId="5" applyNumberFormat="1" applyFont="1" applyFill="1" applyBorder="1" applyAlignment="1" applyProtection="1">
      <alignment horizontal="center" vertical="center" wrapText="1"/>
    </xf>
    <xf numFmtId="0" fontId="66" fillId="2" borderId="1" xfId="2" applyFont="1" applyFill="1" applyBorder="1" applyAlignment="1" applyProtection="1">
      <alignment horizontal="left" vertical="center" wrapText="1"/>
      <protection locked="0"/>
    </xf>
    <xf numFmtId="164" fontId="66" fillId="2" borderId="1" xfId="2" applyNumberFormat="1" applyFont="1" applyFill="1" applyBorder="1" applyAlignment="1" applyProtection="1">
      <alignment horizontal="center" vertical="center" wrapText="1"/>
      <protection locked="0"/>
    </xf>
    <xf numFmtId="0" fontId="66" fillId="2" borderId="58" xfId="2" applyFont="1" applyFill="1" applyBorder="1" applyAlignment="1" applyProtection="1">
      <alignment horizontal="center" vertical="center" wrapText="1"/>
      <protection locked="0"/>
    </xf>
    <xf numFmtId="0" fontId="72" fillId="2" borderId="84" xfId="2" applyFont="1" applyFill="1" applyBorder="1" applyAlignment="1" applyProtection="1">
      <alignment horizontal="center" vertical="center" wrapText="1"/>
      <protection locked="0"/>
    </xf>
    <xf numFmtId="0" fontId="72" fillId="2" borderId="66" xfId="2" applyFont="1" applyFill="1" applyBorder="1" applyAlignment="1" applyProtection="1">
      <alignment horizontal="center" vertical="center" wrapText="1"/>
      <protection locked="0"/>
    </xf>
    <xf numFmtId="0" fontId="66" fillId="2" borderId="66" xfId="2" applyFont="1" applyFill="1" applyBorder="1" applyAlignment="1" applyProtection="1">
      <alignment horizontal="left" vertical="center" wrapText="1"/>
      <protection locked="0"/>
    </xf>
    <xf numFmtId="0" fontId="66" fillId="2" borderId="66" xfId="2" applyFont="1" applyFill="1" applyBorder="1" applyAlignment="1" applyProtection="1">
      <alignment horizontal="center" vertical="center" wrapText="1"/>
      <protection locked="0"/>
    </xf>
    <xf numFmtId="14" fontId="66" fillId="2" borderId="66" xfId="2" applyNumberFormat="1" applyFont="1" applyFill="1" applyBorder="1" applyAlignment="1" applyProtection="1">
      <alignment horizontal="center" vertical="center" wrapText="1"/>
      <protection locked="0"/>
    </xf>
    <xf numFmtId="0" fontId="66" fillId="2" borderId="66" xfId="2" applyFont="1" applyFill="1" applyBorder="1" applyAlignment="1" applyProtection="1">
      <alignment horizontal="center" vertical="center" wrapText="1"/>
    </xf>
    <xf numFmtId="0" fontId="66" fillId="2" borderId="85" xfId="2" applyFont="1" applyFill="1" applyBorder="1" applyAlignment="1" applyProtection="1">
      <alignment horizontal="center" vertical="center" wrapText="1"/>
      <protection locked="0"/>
    </xf>
    <xf numFmtId="0" fontId="66" fillId="2" borderId="84" xfId="2" applyFont="1" applyFill="1" applyBorder="1" applyAlignment="1" applyProtection="1">
      <alignment horizontal="center" vertical="center" wrapText="1"/>
      <protection locked="0"/>
    </xf>
    <xf numFmtId="164" fontId="66" fillId="2" borderId="66" xfId="2" applyNumberFormat="1" applyFont="1" applyFill="1" applyBorder="1" applyAlignment="1" applyProtection="1">
      <alignment horizontal="center" vertical="center" wrapText="1"/>
      <protection locked="0"/>
    </xf>
    <xf numFmtId="165" fontId="72" fillId="2" borderId="66" xfId="2" applyNumberFormat="1" applyFont="1" applyFill="1" applyBorder="1" applyAlignment="1" applyProtection="1">
      <alignment horizontal="center" vertical="center" wrapText="1"/>
      <protection locked="0"/>
    </xf>
    <xf numFmtId="165" fontId="66" fillId="2" borderId="66" xfId="2" applyNumberFormat="1" applyFont="1" applyFill="1" applyBorder="1" applyAlignment="1" applyProtection="1">
      <alignment horizontal="center" vertical="center" wrapText="1"/>
      <protection locked="0"/>
    </xf>
    <xf numFmtId="165" fontId="66" fillId="4" borderId="0" xfId="2" applyNumberFormat="1" applyFont="1" applyFill="1" applyBorder="1" applyAlignment="1" applyProtection="1">
      <alignment horizontal="center" vertical="center" wrapText="1"/>
    </xf>
    <xf numFmtId="166" fontId="66" fillId="2" borderId="84" xfId="5" applyNumberFormat="1" applyFont="1" applyFill="1" applyBorder="1" applyAlignment="1" applyProtection="1">
      <alignment vertical="center" wrapText="1"/>
      <protection locked="0"/>
    </xf>
    <xf numFmtId="166" fontId="66" fillId="2" borderId="66" xfId="5" applyNumberFormat="1" applyFont="1" applyFill="1" applyBorder="1" applyAlignment="1" applyProtection="1">
      <alignment vertical="center" wrapText="1"/>
      <protection locked="0"/>
    </xf>
    <xf numFmtId="0" fontId="66" fillId="0" borderId="85" xfId="2" applyFont="1" applyFill="1" applyBorder="1" applyAlignment="1" applyProtection="1">
      <alignment horizontal="center" vertical="center" wrapText="1"/>
      <protection locked="0"/>
    </xf>
    <xf numFmtId="3" fontId="72" fillId="9" borderId="66" xfId="5" applyNumberFormat="1" applyFont="1" applyFill="1" applyBorder="1" applyAlignment="1" applyProtection="1">
      <alignment horizontal="center" vertical="center" wrapText="1"/>
    </xf>
    <xf numFmtId="0" fontId="66" fillId="0" borderId="98" xfId="0" applyFont="1" applyFill="1" applyBorder="1"/>
    <xf numFmtId="0" fontId="66" fillId="9" borderId="86" xfId="0" applyFont="1" applyFill="1" applyBorder="1"/>
    <xf numFmtId="0" fontId="66" fillId="9" borderId="70" xfId="0" applyFont="1" applyFill="1" applyBorder="1"/>
    <xf numFmtId="0" fontId="66" fillId="9" borderId="70" xfId="0" applyFont="1" applyFill="1" applyBorder="1" applyAlignment="1">
      <alignment horizontal="left" vertical="center"/>
    </xf>
    <xf numFmtId="0" fontId="66" fillId="9" borderId="70" xfId="0" applyFont="1" applyFill="1" applyBorder="1" applyAlignment="1">
      <alignment horizontal="center" vertical="center"/>
    </xf>
    <xf numFmtId="0" fontId="66" fillId="9" borderId="70" xfId="0" applyFont="1" applyFill="1" applyBorder="1" applyAlignment="1" applyProtection="1">
      <alignment horizontal="center" vertical="center"/>
    </xf>
    <xf numFmtId="0" fontId="66" fillId="9" borderId="71" xfId="0" applyFont="1" applyFill="1" applyBorder="1" applyAlignment="1">
      <alignment horizontal="center" vertical="center"/>
    </xf>
    <xf numFmtId="0" fontId="66" fillId="9" borderId="86" xfId="0" applyFont="1" applyFill="1" applyBorder="1" applyAlignment="1">
      <alignment horizontal="left" vertical="center"/>
    </xf>
    <xf numFmtId="164" fontId="66" fillId="9" borderId="70" xfId="2" applyNumberFormat="1" applyFont="1" applyFill="1" applyBorder="1" applyAlignment="1" applyProtection="1">
      <alignment horizontal="center" vertical="center" wrapText="1"/>
      <protection locked="0"/>
    </xf>
    <xf numFmtId="1" fontId="66" fillId="9" borderId="70" xfId="2" applyNumberFormat="1" applyFont="1" applyFill="1" applyBorder="1" applyAlignment="1" applyProtection="1">
      <alignment horizontal="center" vertical="center" wrapText="1"/>
      <protection locked="0"/>
    </xf>
    <xf numFmtId="0" fontId="66" fillId="9" borderId="70" xfId="2" applyFont="1" applyFill="1" applyBorder="1" applyAlignment="1" applyProtection="1">
      <alignment horizontal="center" vertical="center" wrapText="1"/>
      <protection locked="0"/>
    </xf>
    <xf numFmtId="165" fontId="66" fillId="9" borderId="91" xfId="2" applyNumberFormat="1" applyFont="1" applyFill="1" applyBorder="1" applyAlignment="1" applyProtection="1">
      <alignment horizontal="center" vertical="center" wrapText="1"/>
    </xf>
    <xf numFmtId="3" fontId="72" fillId="9" borderId="86" xfId="5" applyNumberFormat="1" applyFont="1" applyFill="1" applyBorder="1" applyAlignment="1" applyProtection="1">
      <alignment horizontal="center" vertical="center" wrapText="1"/>
    </xf>
    <xf numFmtId="3" fontId="72" fillId="9" borderId="70" xfId="5" applyNumberFormat="1" applyFont="1" applyFill="1" applyBorder="1" applyAlignment="1" applyProtection="1">
      <alignment horizontal="center" vertical="center" wrapText="1"/>
    </xf>
    <xf numFmtId="3" fontId="72" fillId="9" borderId="71" xfId="5" applyNumberFormat="1" applyFont="1" applyFill="1" applyBorder="1" applyAlignment="1" applyProtection="1">
      <alignment horizontal="center" vertical="center" wrapText="1"/>
    </xf>
    <xf numFmtId="3" fontId="72" fillId="9" borderId="69" xfId="5" applyNumberFormat="1" applyFont="1" applyFill="1" applyBorder="1" applyAlignment="1" applyProtection="1">
      <alignment horizontal="center" vertical="center" wrapText="1"/>
    </xf>
    <xf numFmtId="3" fontId="72" fillId="9" borderId="95" xfId="5" applyNumberFormat="1" applyFont="1" applyFill="1" applyBorder="1" applyAlignment="1" applyProtection="1">
      <alignment horizontal="center" vertical="center" wrapText="1"/>
    </xf>
    <xf numFmtId="3" fontId="72" fillId="9" borderId="77" xfId="5" applyNumberFormat="1" applyFont="1" applyFill="1" applyBorder="1" applyAlignment="1" applyProtection="1">
      <alignment horizontal="center" vertical="center" wrapText="1"/>
    </xf>
    <xf numFmtId="3" fontId="66" fillId="0" borderId="0" xfId="0" applyNumberFormat="1" applyFont="1" applyFill="1" applyProtection="1"/>
    <xf numFmtId="0" fontId="75" fillId="0" borderId="0" xfId="0" applyFont="1" applyFill="1" applyAlignment="1">
      <alignment horizontal="left" vertical="center"/>
    </xf>
    <xf numFmtId="0" fontId="75" fillId="0" borderId="0" xfId="0" applyFont="1" applyFill="1" applyAlignment="1">
      <alignment horizontal="center" vertical="center"/>
    </xf>
    <xf numFmtId="0" fontId="75" fillId="0" borderId="0" xfId="0" applyFont="1" applyFill="1" applyAlignment="1" applyProtection="1">
      <alignment horizontal="left" vertical="center"/>
    </xf>
    <xf numFmtId="0" fontId="75" fillId="0" borderId="0" xfId="0" applyFont="1" applyFill="1" applyAlignment="1">
      <alignment vertical="center"/>
    </xf>
    <xf numFmtId="0" fontId="75" fillId="0" borderId="0" xfId="0" applyFont="1" applyFill="1" applyAlignment="1" applyProtection="1">
      <alignment vertical="center"/>
    </xf>
    <xf numFmtId="0" fontId="66" fillId="14" borderId="60" xfId="2" applyFont="1" applyFill="1" applyBorder="1" applyAlignment="1" applyProtection="1">
      <alignment horizontal="center" vertical="center" wrapText="1"/>
      <protection locked="0"/>
    </xf>
    <xf numFmtId="0" fontId="70" fillId="14" borderId="61" xfId="9" applyFont="1" applyFill="1" applyBorder="1" applyAlignment="1" applyProtection="1">
      <alignment horizontal="center" vertical="center" wrapText="1"/>
    </xf>
    <xf numFmtId="0" fontId="68" fillId="18" borderId="56" xfId="9" applyFont="1" applyFill="1" applyBorder="1" applyAlignment="1">
      <alignment horizontal="center" vertical="center" wrapText="1"/>
    </xf>
    <xf numFmtId="0" fontId="68" fillId="18" borderId="61" xfId="9" applyFont="1" applyFill="1" applyBorder="1" applyAlignment="1">
      <alignment horizontal="center" vertical="center" wrapText="1"/>
    </xf>
    <xf numFmtId="0" fontId="0" fillId="25" borderId="1" xfId="0" applyFill="1" applyBorder="1" applyAlignment="1">
      <alignment vertical="center" wrapText="1"/>
    </xf>
    <xf numFmtId="0" fontId="11" fillId="25" borderId="1" xfId="2" applyFont="1" applyFill="1" applyBorder="1" applyAlignment="1" applyProtection="1">
      <alignment vertical="center" wrapText="1"/>
      <protection locked="0"/>
    </xf>
    <xf numFmtId="0" fontId="0" fillId="25" borderId="1" xfId="0" applyFill="1" applyBorder="1" applyAlignment="1">
      <alignment wrapText="1"/>
    </xf>
    <xf numFmtId="0" fontId="0" fillId="25" borderId="1" xfId="0" applyFill="1" applyBorder="1" applyAlignment="1">
      <alignment vertical="center"/>
    </xf>
    <xf numFmtId="0" fontId="0" fillId="25" borderId="1" xfId="0" applyFill="1" applyBorder="1" applyAlignment="1">
      <alignment horizontal="left" vertical="center"/>
    </xf>
    <xf numFmtId="0" fontId="0" fillId="0" borderId="0" xfId="0" applyFont="1" applyBorder="1"/>
    <xf numFmtId="0" fontId="0" fillId="0" borderId="0" xfId="0" applyBorder="1"/>
    <xf numFmtId="0" fontId="68" fillId="0" borderId="0" xfId="2" applyFont="1" applyFill="1" applyBorder="1" applyAlignment="1" applyProtection="1">
      <alignment horizontal="left" vertical="center" wrapText="1"/>
      <protection locked="0"/>
    </xf>
    <xf numFmtId="0" fontId="66" fillId="0" borderId="0" xfId="2" applyFont="1" applyFill="1" applyBorder="1" applyAlignment="1" applyProtection="1">
      <alignment horizontal="center" vertical="center" wrapText="1"/>
      <protection locked="0"/>
    </xf>
    <xf numFmtId="0" fontId="68" fillId="0" borderId="0" xfId="2" applyFont="1" applyFill="1" applyBorder="1" applyAlignment="1" applyProtection="1">
      <alignment horizontal="center" vertical="center" wrapText="1"/>
      <protection locked="0"/>
    </xf>
    <xf numFmtId="3" fontId="72" fillId="9" borderId="107" xfId="5" applyNumberFormat="1" applyFont="1" applyFill="1" applyBorder="1" applyAlignment="1" applyProtection="1">
      <alignment horizontal="center" vertical="center" wrapText="1"/>
    </xf>
    <xf numFmtId="4" fontId="14" fillId="0" borderId="0" xfId="2" applyNumberFormat="1" applyFont="1" applyFill="1" applyBorder="1" applyAlignment="1" applyProtection="1">
      <alignment horizontal="center" vertical="center" wrapText="1"/>
    </xf>
    <xf numFmtId="0" fontId="75" fillId="0" borderId="0" xfId="0" applyFont="1" applyFill="1" applyAlignment="1">
      <alignment vertical="top"/>
    </xf>
    <xf numFmtId="3" fontId="72" fillId="9" borderId="113" xfId="5" applyNumberFormat="1" applyFont="1" applyFill="1" applyBorder="1" applyAlignment="1" applyProtection="1">
      <alignment horizontal="center" vertical="center" wrapText="1"/>
    </xf>
    <xf numFmtId="3" fontId="72" fillId="9" borderId="67" xfId="5" applyNumberFormat="1" applyFont="1" applyFill="1" applyBorder="1" applyAlignment="1" applyProtection="1">
      <alignment horizontal="center" vertical="center" wrapText="1"/>
    </xf>
    <xf numFmtId="3" fontId="40" fillId="0" borderId="0" xfId="0" applyNumberFormat="1" applyFont="1"/>
    <xf numFmtId="0" fontId="66" fillId="0" borderId="0" xfId="0" applyFont="1" applyFill="1" applyAlignment="1" applyProtection="1">
      <alignment horizontal="center"/>
    </xf>
    <xf numFmtId="0" fontId="66" fillId="0" borderId="0" xfId="0" applyFont="1" applyFill="1" applyAlignment="1" applyProtection="1">
      <alignment horizontal="center" vertical="center"/>
    </xf>
    <xf numFmtId="0" fontId="66" fillId="18" borderId="104" xfId="2" applyFont="1" applyFill="1" applyBorder="1" applyAlignment="1" applyProtection="1">
      <alignment horizontal="center" vertical="center" wrapText="1"/>
    </xf>
    <xf numFmtId="3" fontId="66" fillId="9" borderId="80" xfId="2" applyNumberFormat="1" applyFont="1" applyFill="1" applyBorder="1" applyAlignment="1" applyProtection="1">
      <alignment horizontal="center" vertical="center" wrapText="1"/>
    </xf>
    <xf numFmtId="3" fontId="66" fillId="0" borderId="0" xfId="0" applyNumberFormat="1" applyFont="1" applyAlignment="1" applyProtection="1">
      <alignment horizontal="center" vertical="center" wrapText="1"/>
    </xf>
    <xf numFmtId="0" fontId="75" fillId="0" borderId="0" xfId="0" applyFont="1" applyFill="1" applyAlignment="1" applyProtection="1">
      <alignment horizontal="center" vertical="center"/>
    </xf>
    <xf numFmtId="166" fontId="66" fillId="2" borderId="1" xfId="5" applyNumberFormat="1" applyFont="1" applyFill="1" applyBorder="1" applyAlignment="1" applyProtection="1">
      <alignment vertical="center" wrapText="1"/>
    </xf>
    <xf numFmtId="0" fontId="78" fillId="0" borderId="0" xfId="0" applyFont="1" applyAlignment="1">
      <alignment vertical="center" wrapText="1"/>
    </xf>
    <xf numFmtId="0" fontId="15" fillId="8" borderId="19" xfId="2" applyFont="1" applyFill="1" applyBorder="1" applyAlignment="1" applyProtection="1">
      <alignment horizontal="center" vertical="center" wrapText="1"/>
      <protection locked="0"/>
    </xf>
    <xf numFmtId="0" fontId="15" fillId="8" borderId="6" xfId="2" applyFont="1" applyFill="1" applyBorder="1" applyAlignment="1" applyProtection="1">
      <alignment horizontal="center" vertical="center" wrapText="1"/>
      <protection locked="0"/>
    </xf>
    <xf numFmtId="165" fontId="15" fillId="8" borderId="20" xfId="2" applyNumberFormat="1" applyFont="1" applyFill="1" applyBorder="1" applyAlignment="1" applyProtection="1">
      <alignment horizontal="center" vertical="center" wrapText="1"/>
      <protection locked="0"/>
    </xf>
    <xf numFmtId="165" fontId="15" fillId="8" borderId="21"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wrapText="1"/>
      <protection locked="0"/>
    </xf>
    <xf numFmtId="0" fontId="8" fillId="8" borderId="18" xfId="2" applyFont="1" applyFill="1" applyBorder="1" applyAlignment="1" applyProtection="1">
      <alignment horizontal="center" vertical="center" wrapText="1"/>
      <protection locked="0"/>
    </xf>
    <xf numFmtId="0" fontId="8" fillId="8" borderId="19" xfId="2" applyFont="1" applyFill="1" applyBorder="1" applyAlignment="1" applyProtection="1">
      <alignment horizontal="center" vertical="center" wrapText="1"/>
      <protection locked="0"/>
    </xf>
    <xf numFmtId="0" fontId="14" fillId="8" borderId="19" xfId="2" applyFont="1" applyFill="1" applyBorder="1" applyAlignment="1" applyProtection="1">
      <alignment horizontal="center" vertical="center" wrapText="1"/>
      <protection locked="0"/>
    </xf>
    <xf numFmtId="0" fontId="8" fillId="8" borderId="6" xfId="2" applyFont="1" applyFill="1" applyBorder="1" applyAlignment="1" applyProtection="1">
      <alignment horizontal="center" vertical="center" wrapText="1"/>
      <protection locked="0"/>
    </xf>
    <xf numFmtId="0" fontId="8" fillId="8" borderId="27" xfId="2" applyFont="1" applyFill="1" applyBorder="1" applyAlignment="1" applyProtection="1">
      <alignment horizontal="center" vertical="center" wrapText="1"/>
      <protection locked="0"/>
    </xf>
    <xf numFmtId="0" fontId="8" fillId="8" borderId="28" xfId="2" applyFont="1" applyFill="1" applyBorder="1" applyAlignment="1" applyProtection="1">
      <alignment horizontal="center" vertical="center" wrapText="1"/>
      <protection locked="0"/>
    </xf>
    <xf numFmtId="4" fontId="10" fillId="0" borderId="51" xfId="5" applyNumberFormat="1" applyFont="1" applyFill="1" applyBorder="1" applyAlignment="1" applyProtection="1">
      <alignment horizontal="center" vertical="center" wrapText="1"/>
      <protection locked="0"/>
    </xf>
    <xf numFmtId="4" fontId="10" fillId="0" borderId="50" xfId="5" applyNumberFormat="1" applyFont="1" applyFill="1" applyBorder="1" applyAlignment="1" applyProtection="1">
      <alignment horizontal="center" vertical="center" wrapText="1"/>
      <protection locked="0"/>
    </xf>
    <xf numFmtId="4" fontId="10" fillId="0" borderId="17" xfId="5" applyNumberFormat="1" applyFont="1" applyFill="1" applyBorder="1" applyAlignment="1" applyProtection="1">
      <alignment horizontal="center" vertical="center" wrapText="1"/>
      <protection locked="0"/>
    </xf>
    <xf numFmtId="3" fontId="7" fillId="6" borderId="2" xfId="5" applyNumberFormat="1" applyFont="1" applyFill="1" applyBorder="1" applyAlignment="1" applyProtection="1">
      <alignment horizontal="center" vertical="center" wrapText="1"/>
      <protection locked="0"/>
    </xf>
    <xf numFmtId="3" fontId="10" fillId="6" borderId="2" xfId="5" applyNumberFormat="1" applyFont="1" applyFill="1" applyBorder="1" applyAlignment="1" applyProtection="1">
      <alignment horizontal="center" vertical="center" wrapText="1"/>
    </xf>
    <xf numFmtId="0" fontId="16" fillId="2" borderId="39" xfId="2" applyFont="1" applyFill="1" applyBorder="1" applyAlignment="1" applyProtection="1">
      <alignment horizontal="left" vertical="center" wrapText="1"/>
      <protection locked="0"/>
    </xf>
    <xf numFmtId="0" fontId="0" fillId="0" borderId="32" xfId="0" applyBorder="1" applyAlignment="1">
      <alignment vertical="center" wrapText="1"/>
    </xf>
    <xf numFmtId="0" fontId="16" fillId="2" borderId="41" xfId="2" applyFont="1" applyFill="1" applyBorder="1" applyAlignment="1" applyProtection="1">
      <alignment horizontal="left" vertical="center" wrapText="1"/>
      <protection locked="0"/>
    </xf>
    <xf numFmtId="0" fontId="0" fillId="0" borderId="30" xfId="0" applyBorder="1" applyAlignment="1">
      <alignment vertical="center" wrapText="1"/>
    </xf>
    <xf numFmtId="0" fontId="18" fillId="2" borderId="43" xfId="2" applyFont="1" applyFill="1" applyBorder="1" applyAlignment="1" applyProtection="1">
      <alignment horizontal="left" vertical="center" wrapText="1"/>
      <protection locked="0"/>
    </xf>
    <xf numFmtId="0" fontId="0" fillId="0" borderId="34" xfId="0" applyBorder="1" applyAlignment="1">
      <alignment vertical="center" wrapText="1"/>
    </xf>
    <xf numFmtId="0" fontId="15" fillId="8" borderId="35" xfId="0" applyFont="1" applyFill="1" applyBorder="1" applyAlignment="1">
      <alignment horizontal="center" vertical="center"/>
    </xf>
    <xf numFmtId="0" fontId="0" fillId="0" borderId="36" xfId="0" applyBorder="1" applyAlignment="1">
      <alignment vertical="center"/>
    </xf>
    <xf numFmtId="0" fontId="7" fillId="10" borderId="10" xfId="2" applyFont="1" applyFill="1" applyBorder="1" applyAlignment="1" applyProtection="1">
      <alignment horizontal="center" vertical="center" wrapText="1"/>
      <protection locked="0"/>
    </xf>
    <xf numFmtId="0" fontId="7" fillId="10" borderId="25" xfId="2" applyFont="1" applyFill="1" applyBorder="1" applyAlignment="1" applyProtection="1">
      <alignment horizontal="center" vertical="center" wrapText="1"/>
      <protection locked="0"/>
    </xf>
    <xf numFmtId="1" fontId="7" fillId="10" borderId="10" xfId="2" applyNumberFormat="1" applyFont="1" applyFill="1" applyBorder="1" applyAlignment="1" applyProtection="1">
      <alignment horizontal="center" vertical="center" wrapText="1"/>
      <protection locked="0"/>
    </xf>
    <xf numFmtId="1" fontId="7" fillId="10" borderId="25" xfId="2" applyNumberFormat="1" applyFont="1" applyFill="1" applyBorder="1" applyAlignment="1" applyProtection="1">
      <alignment horizontal="center" vertical="center" wrapText="1"/>
      <protection locked="0"/>
    </xf>
    <xf numFmtId="165" fontId="10" fillId="4" borderId="23" xfId="2" applyNumberFormat="1" applyFont="1" applyFill="1" applyBorder="1" applyAlignment="1" applyProtection="1">
      <alignment horizontal="center" vertical="center" wrapText="1"/>
      <protection locked="0"/>
    </xf>
    <xf numFmtId="165" fontId="10" fillId="4" borderId="26" xfId="2" applyNumberFormat="1" applyFont="1" applyFill="1" applyBorder="1" applyAlignment="1" applyProtection="1">
      <alignment horizontal="center" vertical="center" wrapText="1"/>
      <protection locked="0"/>
    </xf>
    <xf numFmtId="165" fontId="7" fillId="4" borderId="5" xfId="2" applyNumberFormat="1" applyFont="1" applyFill="1" applyBorder="1" applyAlignment="1" applyProtection="1">
      <alignment horizontal="center" vertical="center" wrapText="1"/>
      <protection locked="0"/>
    </xf>
    <xf numFmtId="165" fontId="7" fillId="4" borderId="16" xfId="2" applyNumberFormat="1" applyFont="1" applyFill="1" applyBorder="1" applyAlignment="1" applyProtection="1">
      <alignment horizontal="center" vertical="center" wrapText="1"/>
      <protection locked="0"/>
    </xf>
    <xf numFmtId="3" fontId="7" fillId="4" borderId="13" xfId="2" applyNumberFormat="1" applyFont="1" applyFill="1" applyBorder="1" applyAlignment="1" applyProtection="1">
      <alignment horizontal="center" vertical="center" wrapText="1"/>
    </xf>
    <xf numFmtId="3" fontId="7" fillId="4" borderId="14" xfId="2" applyNumberFormat="1" applyFont="1" applyFill="1" applyBorder="1" applyAlignment="1" applyProtection="1">
      <alignment horizontal="center" vertical="center" wrapText="1"/>
    </xf>
    <xf numFmtId="4" fontId="10" fillId="0" borderId="49" xfId="5" applyNumberFormat="1" applyFont="1" applyFill="1" applyBorder="1" applyAlignment="1" applyProtection="1">
      <alignment horizontal="center" vertical="center" wrapText="1"/>
    </xf>
    <xf numFmtId="4" fontId="10" fillId="0" borderId="50" xfId="5" applyNumberFormat="1" applyFont="1" applyFill="1" applyBorder="1" applyAlignment="1" applyProtection="1">
      <alignment horizontal="center" vertical="center" wrapText="1"/>
    </xf>
    <xf numFmtId="4" fontId="10" fillId="0" borderId="17" xfId="5" applyNumberFormat="1" applyFont="1" applyFill="1" applyBorder="1" applyAlignment="1" applyProtection="1">
      <alignment horizontal="center" vertical="center" wrapText="1"/>
    </xf>
    <xf numFmtId="3" fontId="7" fillId="7" borderId="9" xfId="5" applyNumberFormat="1" applyFont="1" applyFill="1" applyBorder="1" applyAlignment="1" applyProtection="1">
      <alignment horizontal="center" vertical="center" wrapText="1"/>
    </xf>
    <xf numFmtId="165" fontId="8" fillId="5" borderId="15" xfId="2" applyNumberFormat="1" applyFont="1" applyFill="1" applyBorder="1" applyAlignment="1" applyProtection="1">
      <alignment horizontal="center" vertical="center" wrapText="1"/>
      <protection locked="0"/>
    </xf>
    <xf numFmtId="165" fontId="8" fillId="5" borderId="8" xfId="2" applyNumberFormat="1" applyFont="1" applyFill="1" applyBorder="1" applyAlignment="1" applyProtection="1">
      <alignment horizontal="center" vertical="center" wrapText="1"/>
      <protection locked="0"/>
    </xf>
    <xf numFmtId="165" fontId="8" fillId="5" borderId="11" xfId="2" applyNumberFormat="1" applyFont="1" applyFill="1" applyBorder="1" applyAlignment="1" applyProtection="1">
      <alignment horizontal="center" vertical="center" wrapText="1"/>
      <protection locked="0"/>
    </xf>
    <xf numFmtId="165" fontId="8" fillId="5" borderId="12" xfId="2" applyNumberFormat="1" applyFont="1" applyFill="1" applyBorder="1" applyAlignment="1" applyProtection="1">
      <alignment horizontal="center" vertical="center" wrapText="1"/>
      <protection locked="0"/>
    </xf>
    <xf numFmtId="0" fontId="68" fillId="15" borderId="76" xfId="9" applyFont="1" applyFill="1" applyBorder="1" applyAlignment="1">
      <alignment horizontal="center" vertical="center" wrapText="1"/>
    </xf>
    <xf numFmtId="0" fontId="68" fillId="15" borderId="57" xfId="9" applyFont="1" applyFill="1" applyBorder="1" applyAlignment="1">
      <alignment horizontal="center" vertical="center" wrapText="1"/>
    </xf>
    <xf numFmtId="0" fontId="68" fillId="15" borderId="60" xfId="9" applyFont="1" applyFill="1" applyBorder="1" applyAlignment="1">
      <alignment horizontal="center" vertical="center" wrapText="1"/>
    </xf>
    <xf numFmtId="0" fontId="68" fillId="15" borderId="61" xfId="9" applyFont="1" applyFill="1" applyBorder="1" applyAlignment="1">
      <alignment horizontal="center" vertical="center" wrapText="1"/>
    </xf>
    <xf numFmtId="0" fontId="66" fillId="20" borderId="63" xfId="2" applyFont="1" applyFill="1" applyBorder="1" applyAlignment="1" applyProtection="1">
      <alignment horizontal="center" vertical="center" wrapText="1"/>
    </xf>
    <xf numFmtId="0" fontId="66" fillId="20" borderId="105" xfId="2" applyFont="1" applyFill="1" applyBorder="1" applyAlignment="1" applyProtection="1">
      <alignment horizontal="center" vertical="center" wrapText="1"/>
    </xf>
    <xf numFmtId="0" fontId="68" fillId="21" borderId="80" xfId="2" applyFont="1" applyFill="1" applyBorder="1" applyAlignment="1" applyProtection="1">
      <alignment horizontal="center" vertical="center" wrapText="1"/>
    </xf>
    <xf numFmtId="0" fontId="68" fillId="21" borderId="100" xfId="2" applyFont="1" applyFill="1" applyBorder="1" applyAlignment="1" applyProtection="1">
      <alignment horizontal="center" vertical="center" wrapText="1"/>
    </xf>
    <xf numFmtId="0" fontId="69" fillId="2" borderId="0" xfId="0" applyFont="1" applyFill="1" applyBorder="1" applyAlignment="1" applyProtection="1">
      <alignment horizontal="center" vertical="center" wrapText="1"/>
    </xf>
    <xf numFmtId="0" fontId="68" fillId="18" borderId="78" xfId="0" applyFont="1" applyFill="1" applyBorder="1" applyAlignment="1" applyProtection="1">
      <alignment horizontal="center" vertical="center" wrapText="1"/>
    </xf>
    <xf numFmtId="0" fontId="68" fillId="18" borderId="0" xfId="0" applyFont="1" applyFill="1" applyBorder="1" applyAlignment="1" applyProtection="1">
      <alignment horizontal="center" vertical="center" wrapText="1"/>
    </xf>
    <xf numFmtId="0" fontId="68" fillId="15" borderId="75" xfId="0" applyFont="1" applyFill="1" applyBorder="1" applyAlignment="1">
      <alignment horizontal="center" vertical="center" wrapText="1"/>
    </xf>
    <xf numFmtId="0" fontId="68" fillId="15" borderId="60" xfId="0" applyFont="1" applyFill="1" applyBorder="1" applyAlignment="1">
      <alignment horizontal="center" vertical="center" wrapText="1"/>
    </xf>
    <xf numFmtId="0" fontId="68" fillId="15" borderId="76" xfId="0" applyFont="1" applyFill="1" applyBorder="1" applyAlignment="1">
      <alignment horizontal="center" vertical="center" wrapText="1"/>
    </xf>
    <xf numFmtId="0" fontId="68" fillId="15" borderId="58" xfId="0" applyFont="1" applyFill="1" applyBorder="1" applyAlignment="1">
      <alignment horizontal="center" vertical="center" wrapText="1"/>
    </xf>
    <xf numFmtId="0" fontId="68" fillId="15" borderId="1" xfId="0" applyFont="1" applyFill="1" applyBorder="1" applyAlignment="1">
      <alignment horizontal="center" vertical="center" wrapText="1"/>
    </xf>
    <xf numFmtId="0" fontId="68" fillId="15" borderId="59" xfId="0" applyFont="1" applyFill="1" applyBorder="1" applyAlignment="1">
      <alignment horizontal="center" vertical="center" wrapText="1"/>
    </xf>
    <xf numFmtId="0" fontId="68" fillId="15" borderId="84" xfId="0" applyFont="1" applyFill="1" applyBorder="1" applyAlignment="1">
      <alignment horizontal="center" vertical="center" wrapText="1"/>
    </xf>
    <xf numFmtId="0" fontId="68" fillId="15" borderId="66" xfId="0" applyFont="1" applyFill="1" applyBorder="1" applyAlignment="1">
      <alignment horizontal="center" vertical="center" wrapText="1"/>
    </xf>
    <xf numFmtId="0" fontId="68" fillId="15" borderId="85" xfId="0" applyFont="1" applyFill="1" applyBorder="1" applyAlignment="1">
      <alignment horizontal="center" vertical="center" wrapText="1"/>
    </xf>
    <xf numFmtId="0" fontId="68" fillId="20" borderId="87" xfId="0" applyFont="1" applyFill="1" applyBorder="1" applyAlignment="1" applyProtection="1">
      <alignment horizontal="center" vertical="center"/>
    </xf>
    <xf numFmtId="0" fontId="68" fillId="20" borderId="78" xfId="0" applyFont="1" applyFill="1" applyBorder="1" applyAlignment="1" applyProtection="1">
      <alignment horizontal="center" vertical="center"/>
    </xf>
    <xf numFmtId="0" fontId="68" fillId="20" borderId="92" xfId="0" applyFont="1" applyFill="1" applyBorder="1" applyAlignment="1" applyProtection="1">
      <alignment horizontal="center" vertical="center"/>
    </xf>
    <xf numFmtId="0" fontId="68" fillId="20" borderId="83" xfId="0" applyFont="1" applyFill="1" applyBorder="1" applyAlignment="1" applyProtection="1">
      <alignment horizontal="center" vertical="center"/>
    </xf>
    <xf numFmtId="0" fontId="68" fillId="21" borderId="99" xfId="0" applyFont="1" applyFill="1" applyBorder="1" applyAlignment="1" applyProtection="1">
      <alignment horizontal="center" vertical="center" wrapText="1"/>
    </xf>
    <xf numFmtId="0" fontId="68" fillId="21" borderId="80" xfId="0" applyFont="1" applyFill="1" applyBorder="1" applyAlignment="1" applyProtection="1">
      <alignment horizontal="center" vertical="center"/>
    </xf>
    <xf numFmtId="0" fontId="68" fillId="18" borderId="102" xfId="9" applyFont="1" applyFill="1" applyBorder="1" applyAlignment="1">
      <alignment horizontal="center" vertical="center" wrapText="1"/>
    </xf>
    <xf numFmtId="0" fontId="68" fillId="18" borderId="105" xfId="9" applyFont="1" applyFill="1" applyBorder="1" applyAlignment="1">
      <alignment horizontal="center" vertical="center" wrapText="1"/>
    </xf>
    <xf numFmtId="0" fontId="68" fillId="18" borderId="101" xfId="9" applyFont="1" applyFill="1" applyBorder="1" applyAlignment="1">
      <alignment horizontal="center" vertical="center" wrapText="1"/>
    </xf>
    <xf numFmtId="0" fontId="66" fillId="18" borderId="89" xfId="2" applyFont="1" applyFill="1" applyBorder="1" applyAlignment="1" applyProtection="1">
      <alignment horizontal="center" vertical="center" wrapText="1"/>
      <protection locked="0"/>
    </xf>
    <xf numFmtId="0" fontId="66" fillId="18" borderId="97" xfId="2" applyFont="1" applyFill="1" applyBorder="1" applyAlignment="1" applyProtection="1">
      <alignment horizontal="center" vertical="center" wrapText="1"/>
      <protection locked="0"/>
    </xf>
    <xf numFmtId="0" fontId="68" fillId="18" borderId="89" xfId="2" applyFont="1" applyFill="1" applyBorder="1" applyAlignment="1" applyProtection="1">
      <alignment horizontal="center" vertical="center" wrapText="1"/>
      <protection locked="0"/>
    </xf>
    <xf numFmtId="0" fontId="68" fillId="18" borderId="97" xfId="2" applyFont="1" applyFill="1" applyBorder="1" applyAlignment="1" applyProtection="1">
      <alignment horizontal="center" vertical="center" wrapText="1"/>
      <protection locked="0"/>
    </xf>
    <xf numFmtId="0" fontId="68" fillId="18" borderId="106" xfId="9" applyFont="1" applyFill="1" applyBorder="1" applyAlignment="1">
      <alignment horizontal="center" vertical="center" wrapText="1"/>
    </xf>
    <xf numFmtId="0" fontId="68" fillId="18" borderId="96" xfId="9" applyFont="1" applyFill="1" applyBorder="1" applyAlignment="1">
      <alignment horizontal="center" vertical="center" wrapText="1"/>
    </xf>
    <xf numFmtId="0" fontId="68" fillId="18" borderId="87" xfId="0" applyFont="1" applyFill="1" applyBorder="1" applyAlignment="1">
      <alignment horizontal="center" vertical="center" wrapText="1"/>
    </xf>
    <xf numFmtId="0" fontId="68" fillId="18" borderId="78" xfId="0" applyFont="1" applyFill="1" applyBorder="1" applyAlignment="1">
      <alignment horizontal="center" vertical="center" wrapText="1"/>
    </xf>
    <xf numFmtId="0" fontId="68" fillId="18" borderId="88" xfId="0" applyFont="1" applyFill="1" applyBorder="1" applyAlignment="1">
      <alignment horizontal="center" vertical="center" wrapText="1"/>
    </xf>
    <xf numFmtId="0" fontId="68" fillId="18" borderId="93" xfId="0" applyFont="1" applyFill="1" applyBorder="1" applyAlignment="1">
      <alignment horizontal="center" vertical="center" wrapText="1"/>
    </xf>
    <xf numFmtId="0" fontId="68" fillId="18" borderId="0" xfId="0" applyFont="1" applyFill="1" applyBorder="1" applyAlignment="1">
      <alignment horizontal="center" vertical="center" wrapText="1"/>
    </xf>
    <xf numFmtId="0" fontId="68" fillId="18" borderId="94" xfId="0" applyFont="1" applyFill="1" applyBorder="1" applyAlignment="1">
      <alignment horizontal="center" vertical="center" wrapText="1"/>
    </xf>
    <xf numFmtId="0" fontId="68" fillId="20" borderId="103" xfId="0" applyFont="1" applyFill="1" applyBorder="1" applyAlignment="1" applyProtection="1">
      <alignment horizontal="center" vertical="center"/>
    </xf>
    <xf numFmtId="0" fontId="68" fillId="20" borderId="104" xfId="0" applyFont="1" applyFill="1" applyBorder="1" applyAlignment="1" applyProtection="1">
      <alignment horizontal="center" vertical="center"/>
    </xf>
    <xf numFmtId="0" fontId="68" fillId="20" borderId="90" xfId="0" applyFont="1" applyFill="1" applyBorder="1" applyAlignment="1" applyProtection="1">
      <alignment horizontal="center" vertical="center"/>
    </xf>
    <xf numFmtId="0" fontId="68" fillId="20" borderId="110" xfId="0" applyFont="1" applyFill="1" applyBorder="1" applyAlignment="1" applyProtection="1">
      <alignment horizontal="center" vertical="center"/>
    </xf>
    <xf numFmtId="0" fontId="68" fillId="20" borderId="109" xfId="0" applyFont="1" applyFill="1" applyBorder="1" applyAlignment="1" applyProtection="1">
      <alignment horizontal="center" vertical="center"/>
    </xf>
    <xf numFmtId="0" fontId="68" fillId="20" borderId="111" xfId="0" applyFont="1" applyFill="1" applyBorder="1" applyAlignment="1" applyProtection="1">
      <alignment horizontal="center" vertical="center"/>
    </xf>
    <xf numFmtId="0" fontId="66" fillId="0" borderId="0" xfId="2" applyFont="1" applyFill="1" applyBorder="1" applyAlignment="1" applyProtection="1">
      <alignment horizontal="left" vertical="center" wrapText="1"/>
      <protection locked="0"/>
    </xf>
    <xf numFmtId="0" fontId="68" fillId="0" borderId="0" xfId="2" applyFont="1" applyFill="1" applyBorder="1" applyAlignment="1" applyProtection="1">
      <alignment horizontal="left" vertical="center" wrapText="1"/>
      <protection locked="0"/>
    </xf>
    <xf numFmtId="0" fontId="66" fillId="15" borderId="75" xfId="2" applyFont="1" applyFill="1" applyBorder="1" applyAlignment="1" applyProtection="1">
      <alignment horizontal="center" vertical="center" wrapText="1"/>
      <protection locked="0"/>
    </xf>
    <xf numFmtId="0" fontId="66" fillId="15" borderId="56" xfId="2" applyFont="1" applyFill="1" applyBorder="1" applyAlignment="1" applyProtection="1">
      <alignment horizontal="center" vertical="center" wrapText="1"/>
      <protection locked="0"/>
    </xf>
    <xf numFmtId="0" fontId="66" fillId="19" borderId="76" xfId="2" applyFont="1" applyFill="1" applyBorder="1" applyAlignment="1" applyProtection="1">
      <alignment horizontal="center" vertical="center" wrapText="1"/>
    </xf>
    <xf numFmtId="0" fontId="66" fillId="19" borderId="57" xfId="2" applyFont="1" applyFill="1" applyBorder="1" applyAlignment="1" applyProtection="1">
      <alignment horizontal="center" vertical="center" wrapText="1"/>
    </xf>
    <xf numFmtId="0" fontId="68" fillId="15" borderId="60" xfId="2" applyFont="1" applyFill="1" applyBorder="1" applyAlignment="1" applyProtection="1">
      <alignment horizontal="center" vertical="center" wrapText="1"/>
      <protection locked="0"/>
    </xf>
    <xf numFmtId="0" fontId="68" fillId="15" borderId="61" xfId="2" applyFont="1" applyFill="1" applyBorder="1" applyAlignment="1" applyProtection="1">
      <alignment horizontal="center" vertical="center" wrapText="1"/>
      <protection locked="0"/>
    </xf>
    <xf numFmtId="0" fontId="68" fillId="15" borderId="89" xfId="2" applyFont="1" applyFill="1" applyBorder="1" applyAlignment="1" applyProtection="1">
      <alignment horizontal="center" vertical="center" wrapText="1"/>
      <protection locked="0"/>
    </xf>
    <xf numFmtId="0" fontId="68" fillId="15" borderId="97" xfId="2" applyFont="1" applyFill="1" applyBorder="1" applyAlignment="1" applyProtection="1">
      <alignment horizontal="center" vertical="center" wrapText="1"/>
      <protection locked="0"/>
    </xf>
    <xf numFmtId="0" fontId="14" fillId="0" borderId="0" xfId="2" applyFont="1" applyFill="1" applyBorder="1" applyAlignment="1" applyProtection="1">
      <alignment horizontal="left" vertical="center" wrapText="1"/>
      <protection locked="0"/>
    </xf>
    <xf numFmtId="0" fontId="77" fillId="0" borderId="0" xfId="2" applyFont="1" applyFill="1" applyBorder="1" applyAlignment="1" applyProtection="1">
      <alignment horizontal="left" vertical="center" wrapText="1"/>
      <protection locked="0"/>
    </xf>
    <xf numFmtId="0" fontId="66" fillId="15" borderId="60" xfId="2" applyFont="1" applyFill="1" applyBorder="1" applyAlignment="1" applyProtection="1">
      <alignment horizontal="center" vertical="center" wrapText="1"/>
      <protection locked="0"/>
    </xf>
    <xf numFmtId="0" fontId="68" fillId="15" borderId="75" xfId="9" applyFont="1" applyFill="1" applyBorder="1" applyAlignment="1">
      <alignment horizontal="center" vertical="center" wrapText="1"/>
    </xf>
    <xf numFmtId="0" fontId="68" fillId="20" borderId="108" xfId="0" applyFont="1" applyFill="1" applyBorder="1" applyAlignment="1" applyProtection="1">
      <alignment horizontal="center" vertical="center"/>
    </xf>
    <xf numFmtId="0" fontId="68" fillId="20" borderId="112" xfId="0" applyFont="1" applyFill="1" applyBorder="1" applyAlignment="1" applyProtection="1">
      <alignment horizontal="center" vertical="center"/>
    </xf>
    <xf numFmtId="0" fontId="66" fillId="20" borderId="60" xfId="2" applyFont="1" applyFill="1" applyBorder="1" applyAlignment="1" applyProtection="1">
      <alignment horizontal="center" vertical="center" wrapText="1"/>
    </xf>
    <xf numFmtId="0" fontId="66" fillId="20" borderId="61" xfId="2" applyFont="1" applyFill="1" applyBorder="1" applyAlignment="1" applyProtection="1">
      <alignment horizontal="center" vertical="center" wrapText="1"/>
    </xf>
    <xf numFmtId="0" fontId="66" fillId="20" borderId="68" xfId="2" applyFont="1" applyFill="1" applyBorder="1" applyAlignment="1" applyProtection="1">
      <alignment horizontal="center" vertical="center" wrapText="1"/>
    </xf>
    <xf numFmtId="0" fontId="43" fillId="0" borderId="0" xfId="9" applyFont="1" applyAlignment="1">
      <alignment horizontal="left" vertical="center" wrapText="1"/>
    </xf>
    <xf numFmtId="0" fontId="64" fillId="24" borderId="1" xfId="0" applyFont="1" applyFill="1" applyBorder="1" applyAlignment="1" applyProtection="1">
      <alignment horizontal="center" vertical="center" wrapText="1"/>
    </xf>
    <xf numFmtId="0" fontId="64" fillId="24" borderId="61" xfId="0" applyFont="1" applyFill="1" applyBorder="1" applyAlignment="1" applyProtection="1">
      <alignment horizontal="center" vertical="center" wrapText="1"/>
    </xf>
    <xf numFmtId="0" fontId="64" fillId="22" borderId="59" xfId="0" applyFont="1" applyFill="1" applyBorder="1" applyAlignment="1" applyProtection="1">
      <alignment horizontal="center" vertical="center" wrapText="1"/>
    </xf>
    <xf numFmtId="0" fontId="64" fillId="22" borderId="57" xfId="0" applyFont="1" applyFill="1" applyBorder="1" applyAlignment="1" applyProtection="1">
      <alignment horizontal="center" vertical="center" wrapText="1"/>
    </xf>
    <xf numFmtId="0" fontId="58" fillId="0" borderId="86" xfId="0" applyFont="1" applyBorder="1" applyAlignment="1">
      <alignment horizontal="left"/>
    </xf>
    <xf numFmtId="0" fontId="58" fillId="0" borderId="70" xfId="0" applyFont="1" applyBorder="1" applyAlignment="1">
      <alignment horizontal="left"/>
    </xf>
    <xf numFmtId="0" fontId="59" fillId="0" borderId="0" xfId="9" applyFont="1" applyAlignment="1">
      <alignment horizontal="left" vertical="center" wrapText="1"/>
    </xf>
    <xf numFmtId="0" fontId="64" fillId="19" borderId="58" xfId="0" applyFont="1" applyFill="1" applyBorder="1" applyAlignment="1" applyProtection="1">
      <alignment horizontal="center" vertical="center" wrapText="1"/>
    </xf>
    <xf numFmtId="0" fontId="64" fillId="19" borderId="56" xfId="0" applyFont="1" applyFill="1" applyBorder="1" applyAlignment="1" applyProtection="1">
      <alignment horizontal="center" vertical="center" wrapText="1"/>
    </xf>
    <xf numFmtId="0" fontId="64" fillId="19" borderId="1" xfId="0" applyFont="1" applyFill="1" applyBorder="1" applyAlignment="1" applyProtection="1">
      <alignment horizontal="center" vertical="center" wrapText="1"/>
    </xf>
    <xf numFmtId="0" fontId="64" fillId="19" borderId="61" xfId="0" applyFont="1" applyFill="1" applyBorder="1" applyAlignment="1" applyProtection="1">
      <alignment horizontal="center" vertical="center" wrapText="1"/>
    </xf>
    <xf numFmtId="0" fontId="61" fillId="19" borderId="102" xfId="0" applyFont="1" applyFill="1" applyBorder="1" applyAlignment="1" applyProtection="1">
      <alignment horizontal="center" vertical="center" wrapText="1"/>
    </xf>
    <xf numFmtId="0" fontId="61" fillId="19" borderId="105" xfId="0" applyFont="1" applyFill="1" applyBorder="1" applyAlignment="1" applyProtection="1">
      <alignment horizontal="center" vertical="center" wrapText="1"/>
    </xf>
    <xf numFmtId="0" fontId="61" fillId="19" borderId="101" xfId="0" applyFont="1" applyFill="1" applyBorder="1" applyAlignment="1" applyProtection="1">
      <alignment horizontal="center" vertical="center" wrapText="1"/>
    </xf>
    <xf numFmtId="0" fontId="64" fillId="19" borderId="66" xfId="0" applyFont="1" applyFill="1" applyBorder="1" applyAlignment="1" applyProtection="1">
      <alignment horizontal="center" vertical="center" wrapText="1"/>
    </xf>
    <xf numFmtId="0" fontId="64" fillId="19" borderId="73" xfId="0" applyFont="1" applyFill="1" applyBorder="1" applyAlignment="1" applyProtection="1">
      <alignment horizontal="center" vertical="center" wrapText="1"/>
    </xf>
    <xf numFmtId="0" fontId="64" fillId="19" borderId="97" xfId="0" applyFont="1" applyFill="1" applyBorder="1" applyAlignment="1" applyProtection="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2" xfId="0" applyFill="1" applyBorder="1" applyAlignment="1">
      <alignment horizontal="center" vertical="center" wrapText="1"/>
    </xf>
    <xf numFmtId="0" fontId="12" fillId="10" borderId="1" xfId="0" applyFont="1" applyFill="1" applyBorder="1" applyAlignment="1">
      <alignment horizontal="center" vertical="center" wrapText="1"/>
    </xf>
    <xf numFmtId="0" fontId="12" fillId="0" borderId="1" xfId="0" applyFont="1" applyBorder="1" applyAlignment="1">
      <alignment horizontal="left" vertical="center" wrapText="1"/>
    </xf>
    <xf numFmtId="2" fontId="12" fillId="10" borderId="1" xfId="0" applyNumberFormat="1" applyFont="1" applyFill="1" applyBorder="1" applyAlignment="1">
      <alignment horizontal="center" vertical="center" wrapText="1"/>
    </xf>
    <xf numFmtId="0" fontId="12" fillId="0" borderId="64" xfId="0" applyFont="1" applyBorder="1" applyAlignment="1">
      <alignment horizontal="left" vertical="center" wrapText="1"/>
    </xf>
    <xf numFmtId="0" fontId="12" fillId="0" borderId="62" xfId="0" applyFont="1" applyBorder="1" applyAlignment="1">
      <alignment horizontal="left" vertical="center" wrapText="1"/>
    </xf>
    <xf numFmtId="2" fontId="12" fillId="10" borderId="64" xfId="0" applyNumberFormat="1" applyFont="1" applyFill="1" applyBorder="1" applyAlignment="1">
      <alignment horizontal="center" vertical="center" wrapText="1"/>
    </xf>
    <xf numFmtId="2" fontId="12" fillId="10" borderId="65" xfId="0" applyNumberFormat="1" applyFont="1" applyFill="1" applyBorder="1" applyAlignment="1">
      <alignment horizontal="center" vertical="center" wrapText="1"/>
    </xf>
    <xf numFmtId="2" fontId="12" fillId="10" borderId="62" xfId="0" applyNumberFormat="1" applyFont="1" applyFill="1" applyBorder="1" applyAlignment="1">
      <alignment horizontal="center" vertical="center" wrapText="1"/>
    </xf>
    <xf numFmtId="0" fontId="0" fillId="2" borderId="1" xfId="0" applyFill="1" applyBorder="1" applyAlignment="1">
      <alignment horizontal="left" vertical="center" wrapText="1"/>
    </xf>
    <xf numFmtId="0" fontId="0" fillId="0" borderId="64" xfId="0" applyFill="1" applyBorder="1"/>
    <xf numFmtId="0" fontId="0" fillId="0" borderId="65" xfId="0" applyFill="1" applyBorder="1"/>
    <xf numFmtId="0" fontId="0" fillId="0" borderId="62" xfId="0" applyFill="1" applyBorder="1"/>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1" xfId="0" applyFill="1" applyBorder="1" applyAlignment="1">
      <alignment horizontal="left" vertical="top" wrapText="1"/>
    </xf>
    <xf numFmtId="0" fontId="0" fillId="0" borderId="64" xfId="0" applyFill="1" applyBorder="1" applyAlignment="1">
      <alignment horizontal="left" vertical="center" wrapText="1"/>
    </xf>
    <xf numFmtId="0" fontId="0" fillId="0" borderId="65" xfId="0" applyFill="1" applyBorder="1" applyAlignment="1">
      <alignment horizontal="left" vertical="center" wrapText="1"/>
    </xf>
    <xf numFmtId="0" fontId="0" fillId="0" borderId="62" xfId="0" applyFill="1" applyBorder="1" applyAlignment="1">
      <alignment horizontal="left" vertical="center" wrapText="1"/>
    </xf>
    <xf numFmtId="0" fontId="7" fillId="0" borderId="1" xfId="0" applyFont="1" applyFill="1" applyBorder="1" applyAlignment="1">
      <alignment horizontal="left" vertical="center" wrapText="1"/>
    </xf>
    <xf numFmtId="0" fontId="36" fillId="9" borderId="1"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12" fillId="10" borderId="62" xfId="0" applyFont="1" applyFill="1" applyBorder="1" applyAlignment="1">
      <alignment horizontal="center" vertical="center" wrapText="1"/>
    </xf>
    <xf numFmtId="0" fontId="24" fillId="10" borderId="0" xfId="6" applyFont="1" applyFill="1" applyAlignment="1">
      <alignment wrapText="1"/>
    </xf>
    <xf numFmtId="0" fontId="25" fillId="10" borderId="0" xfId="0" applyFont="1" applyFill="1" applyAlignment="1">
      <alignment wrapText="1"/>
    </xf>
    <xf numFmtId="0" fontId="0" fillId="10" borderId="0" xfId="0" applyFill="1" applyAlignment="1">
      <alignment wrapText="1"/>
    </xf>
    <xf numFmtId="0" fontId="7" fillId="10" borderId="0" xfId="6" applyFill="1" applyAlignment="1">
      <alignment wrapText="1"/>
    </xf>
    <xf numFmtId="0" fontId="29" fillId="11" borderId="54" xfId="7" applyFont="1" applyFill="1" applyBorder="1" applyAlignment="1">
      <alignment horizontal="center"/>
    </xf>
    <xf numFmtId="0" fontId="29" fillId="11" borderId="53" xfId="7" applyFont="1" applyFill="1" applyBorder="1" applyAlignment="1">
      <alignment horizontal="center"/>
    </xf>
    <xf numFmtId="0" fontId="29" fillId="11" borderId="52" xfId="7" applyFont="1" applyFill="1" applyBorder="1" applyAlignment="1">
      <alignment horizontal="center"/>
    </xf>
    <xf numFmtId="0" fontId="30" fillId="12" borderId="54" xfId="7" applyFont="1" applyFill="1" applyBorder="1" applyAlignment="1">
      <alignment horizontal="center"/>
    </xf>
    <xf numFmtId="0" fontId="30" fillId="12" borderId="53" xfId="7" applyFont="1" applyFill="1" applyBorder="1" applyAlignment="1">
      <alignment horizontal="center"/>
    </xf>
    <xf numFmtId="0" fontId="30" fillId="12" borderId="52" xfId="7" applyFont="1" applyFill="1" applyBorder="1" applyAlignment="1">
      <alignment horizontal="center"/>
    </xf>
    <xf numFmtId="0" fontId="1" fillId="0" borderId="1" xfId="7" applyBorder="1" applyAlignment="1">
      <alignment horizontal="center" vertical="center"/>
    </xf>
    <xf numFmtId="0" fontId="1" fillId="0" borderId="4" xfId="7" applyFont="1" applyBorder="1" applyAlignment="1">
      <alignment horizontal="center" vertical="center"/>
    </xf>
    <xf numFmtId="0" fontId="1" fillId="0" borderId="1" xfId="7" applyFont="1" applyBorder="1" applyAlignment="1">
      <alignment horizontal="center" vertical="center"/>
    </xf>
    <xf numFmtId="0" fontId="41" fillId="0" borderId="64" xfId="0" applyFont="1" applyBorder="1" applyAlignment="1">
      <alignment vertical="center" wrapText="1"/>
    </xf>
    <xf numFmtId="0" fontId="41" fillId="0" borderId="65" xfId="0" applyFont="1" applyBorder="1" applyAlignment="1">
      <alignment vertical="center" wrapText="1"/>
    </xf>
    <xf numFmtId="0" fontId="41" fillId="0" borderId="62" xfId="0" applyFont="1" applyBorder="1" applyAlignment="1">
      <alignment vertical="center" wrapText="1"/>
    </xf>
    <xf numFmtId="0" fontId="39" fillId="17" borderId="1" xfId="0" applyFont="1" applyFill="1" applyBorder="1" applyAlignment="1">
      <alignment horizontal="center" vertical="center" wrapText="1"/>
    </xf>
    <xf numFmtId="168" fontId="66" fillId="0" borderId="0" xfId="0" applyNumberFormat="1" applyFont="1" applyFill="1"/>
  </cellXfs>
  <cellStyles count="10">
    <cellStyle name="Čiarka" xfId="5" builtinId="3"/>
    <cellStyle name="Čiarka 2" xfId="8"/>
    <cellStyle name="Normal 2" xfId="1"/>
    <cellStyle name="Normal 3" xfId="6"/>
    <cellStyle name="Normálna" xfId="0" builtinId="0"/>
    <cellStyle name="Normálna 2" xfId="2"/>
    <cellStyle name="Normálna 2 2" xfId="3"/>
    <cellStyle name="Normálna 3" xfId="4"/>
    <cellStyle name="Normálna 4" xfId="7"/>
    <cellStyle name="Normálna 5" xfId="9"/>
  </cellStyles>
  <dxfs count="0"/>
  <tableStyles count="0" defaultTableStyle="TableStyleMedium2" defaultPivotStyle="PivotStyleLight16"/>
  <colors>
    <mruColors>
      <color rgb="FF0089C0"/>
      <color rgb="FF72C7E7"/>
      <color rgb="FF9CE200"/>
      <color rgb="FF77AC00"/>
      <color rgb="FF81BC00"/>
      <color rgb="FF00A1DE"/>
      <color rgb="FFBEE100"/>
      <color rgb="FFFBFEDE"/>
      <color rgb="FFEAF7FC"/>
      <color rgb="FF9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186266</xdr:colOff>
      <xdr:row>49</xdr:row>
      <xdr:rowOff>71387</xdr:rowOff>
    </xdr:from>
    <xdr:to>
      <xdr:col>13</xdr:col>
      <xdr:colOff>85725</xdr:colOff>
      <xdr:row>71</xdr:row>
      <xdr:rowOff>59601</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3567641" y="15740012"/>
          <a:ext cx="7781397" cy="3655339"/>
          <a:chOff x="0" y="75557"/>
          <a:chExt cx="7445184" cy="2238205"/>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0" y="842821"/>
            <a:ext cx="2003447" cy="415613"/>
          </a:xfrm>
          <a:prstGeom prst="rect">
            <a:avLst/>
          </a:prstGeom>
          <a:solidFill>
            <a:srgbClr val="002060"/>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5" name="Rectangle 4">
            <a:extLst>
              <a:ext uri="{FF2B5EF4-FFF2-40B4-BE49-F238E27FC236}">
                <a16:creationId xmlns:a16="http://schemas.microsoft.com/office/drawing/2014/main" id="{00000000-0008-0000-0400-000005000000}"/>
              </a:ext>
            </a:extLst>
          </xdr:cNvPr>
          <xdr:cNvSpPr>
            <a:spLocks noChangeArrowheads="1"/>
          </xdr:cNvSpPr>
        </xdr:nvSpPr>
        <xdr:spPr bwMode="auto">
          <a:xfrm>
            <a:off x="2468954" y="79870"/>
            <a:ext cx="1837172" cy="351494"/>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poplatkov</a:t>
            </a:r>
            <a:endParaRPr lang="en-US" sz="1600">
              <a:effectLst/>
              <a:latin typeface="Times New Roman"/>
              <a:ea typeface="Times New Roman"/>
            </a:endParaRPr>
          </a:p>
        </xdr:txBody>
      </xdr:sp>
      <xdr:sp macro="" textlink="">
        <xdr:nvSpPr>
          <xdr:cNvPr id="6" name="Rectangle 5">
            <a:extLst>
              <a:ext uri="{FF2B5EF4-FFF2-40B4-BE49-F238E27FC236}">
                <a16:creationId xmlns:a16="http://schemas.microsoft.com/office/drawing/2014/main" id="{00000000-0008-0000-0400-000006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7" name="Elbow Connector 6">
            <a:extLst>
              <a:ext uri="{FF2B5EF4-FFF2-40B4-BE49-F238E27FC236}">
                <a16:creationId xmlns:a16="http://schemas.microsoft.com/office/drawing/2014/main" id="{00000000-0008-0000-0400-000007000000}"/>
              </a:ext>
            </a:extLst>
          </xdr:cNvPr>
          <xdr:cNvCxnSpPr>
            <a:stCxn id="3" idx="3"/>
            <a:endCxn id="6"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 name="Elbow Connector 7">
            <a:extLst>
              <a:ext uri="{FF2B5EF4-FFF2-40B4-BE49-F238E27FC236}">
                <a16:creationId xmlns:a16="http://schemas.microsoft.com/office/drawing/2014/main" id="{00000000-0008-0000-0400-000008000000}"/>
              </a:ext>
            </a:extLst>
          </xdr:cNvPr>
          <xdr:cNvCxnSpPr>
            <a:stCxn id="3" idx="3"/>
            <a:endCxn id="5"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9" name="Elbow Connector 8">
            <a:extLst>
              <a:ext uri="{FF2B5EF4-FFF2-40B4-BE49-F238E27FC236}">
                <a16:creationId xmlns:a16="http://schemas.microsoft.com/office/drawing/2014/main" id="{00000000-0008-0000-0400-000009000000}"/>
              </a:ext>
            </a:extLst>
          </xdr:cNvPr>
          <xdr:cNvCxnSpPr>
            <a:stCxn id="3" idx="3"/>
            <a:endCxn id="4"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10" name="Rectangle 9">
            <a:extLst>
              <a:ext uri="{FF2B5EF4-FFF2-40B4-BE49-F238E27FC236}">
                <a16:creationId xmlns:a16="http://schemas.microsoft.com/office/drawing/2014/main" id="{00000000-0008-0000-0400-00000A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11" name="Rectangle 10">
            <a:extLst>
              <a:ext uri="{FF2B5EF4-FFF2-40B4-BE49-F238E27FC236}">
                <a16:creationId xmlns:a16="http://schemas.microsoft.com/office/drawing/2014/main" id="{00000000-0008-0000-0400-00000B000000}"/>
              </a:ext>
            </a:extLst>
          </xdr:cNvPr>
          <xdr:cNvSpPr>
            <a:spLocks noChangeArrowheads="1"/>
          </xdr:cNvSpPr>
        </xdr:nvSpPr>
        <xdr:spPr bwMode="auto">
          <a:xfrm>
            <a:off x="4508078" y="75557"/>
            <a:ext cx="2925446" cy="389833"/>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Dane, clá, atď.</a:t>
            </a:r>
            <a:endParaRPr lang="en-US" sz="1600">
              <a:effectLst/>
              <a:latin typeface="Times New Roman"/>
              <a:ea typeface="Times New Roman"/>
            </a:endParaRPr>
          </a:p>
        </xdr:txBody>
      </xdr:sp>
      <xdr:sp macro="" textlink="">
        <xdr:nvSpPr>
          <xdr:cNvPr id="12" name="Rectangle 11">
            <a:extLst>
              <a:ext uri="{FF2B5EF4-FFF2-40B4-BE49-F238E27FC236}">
                <a16:creationId xmlns:a16="http://schemas.microsoft.com/office/drawing/2014/main" id="{00000000-0008-0000-0400-00000C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editAs="oneCell">
    <xdr:from>
      <xdr:col>1</xdr:col>
      <xdr:colOff>47625</xdr:colOff>
      <xdr:row>75</xdr:row>
      <xdr:rowOff>0</xdr:rowOff>
    </xdr:from>
    <xdr:to>
      <xdr:col>4</xdr:col>
      <xdr:colOff>220134</xdr:colOff>
      <xdr:row>77</xdr:row>
      <xdr:rowOff>83609</xdr:rowOff>
    </xdr:to>
    <xdr:sp macro="" textlink="">
      <xdr:nvSpPr>
        <xdr:cNvPr id="57" name="AutoShape 1">
          <a:extLst>
            <a:ext uri="{FF2B5EF4-FFF2-40B4-BE49-F238E27FC236}">
              <a16:creationId xmlns:a16="http://schemas.microsoft.com/office/drawing/2014/main" id="{00000000-0008-0000-0400-000039000000}"/>
            </a:ext>
          </a:extLst>
        </xdr:cNvPr>
        <xdr:cNvSpPr>
          <a:spLocks noChangeAspect="1" noChangeArrowheads="1"/>
        </xdr:cNvSpPr>
      </xdr:nvSpPr>
      <xdr:spPr bwMode="auto">
        <a:xfrm>
          <a:off x="457200" y="18859500"/>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20</xdr:row>
      <xdr:rowOff>28575</xdr:rowOff>
    </xdr:from>
    <xdr:to>
      <xdr:col>4</xdr:col>
      <xdr:colOff>220134</xdr:colOff>
      <xdr:row>21</xdr:row>
      <xdr:rowOff>1167565</xdr:rowOff>
    </xdr:to>
    <xdr:sp macro="" textlink="">
      <xdr:nvSpPr>
        <xdr:cNvPr id="58" name="AutoShape 1">
          <a:extLst>
            <a:ext uri="{FF2B5EF4-FFF2-40B4-BE49-F238E27FC236}">
              <a16:creationId xmlns:a16="http://schemas.microsoft.com/office/drawing/2014/main" id="{00000000-0008-0000-0400-00003A000000}"/>
            </a:ext>
          </a:extLst>
        </xdr:cNvPr>
        <xdr:cNvSpPr>
          <a:spLocks noChangeAspect="1" noChangeArrowheads="1"/>
        </xdr:cNvSpPr>
      </xdr:nvSpPr>
      <xdr:spPr bwMode="auto">
        <a:xfrm>
          <a:off x="457200" y="6038850"/>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228600</xdr:colOff>
      <xdr:row>106</xdr:row>
      <xdr:rowOff>9525</xdr:rowOff>
    </xdr:from>
    <xdr:to>
      <xdr:col>3</xdr:col>
      <xdr:colOff>495300</xdr:colOff>
      <xdr:row>108</xdr:row>
      <xdr:rowOff>142875</xdr:rowOff>
    </xdr:to>
    <xdr:sp macro="" textlink="">
      <xdr:nvSpPr>
        <xdr:cNvPr id="74" name="AutoShape 1">
          <a:extLst>
            <a:ext uri="{FF2B5EF4-FFF2-40B4-BE49-F238E27FC236}">
              <a16:creationId xmlns:a16="http://schemas.microsoft.com/office/drawing/2014/main" id="{00000000-0008-0000-0400-00004A000000}"/>
            </a:ext>
          </a:extLst>
        </xdr:cNvPr>
        <xdr:cNvSpPr>
          <a:spLocks noChangeAspect="1" noChangeArrowheads="1"/>
        </xdr:cNvSpPr>
      </xdr:nvSpPr>
      <xdr:spPr bwMode="auto">
        <a:xfrm>
          <a:off x="638175" y="24660225"/>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791626</xdr:colOff>
      <xdr:row>54</xdr:row>
      <xdr:rowOff>52915</xdr:rowOff>
    </xdr:from>
    <xdr:to>
      <xdr:col>8</xdr:col>
      <xdr:colOff>504825</xdr:colOff>
      <xdr:row>57</xdr:row>
      <xdr:rowOff>112739</xdr:rowOff>
    </xdr:to>
    <xdr:sp macro="" textlink="">
      <xdr:nvSpPr>
        <xdr:cNvPr id="86" name="Rectangle 4">
          <a:extLst>
            <a:ext uri="{FF2B5EF4-FFF2-40B4-BE49-F238E27FC236}">
              <a16:creationId xmlns:a16="http://schemas.microsoft.com/office/drawing/2014/main" id="{00000000-0008-0000-0400-000056000000}"/>
            </a:ext>
          </a:extLst>
        </xdr:cNvPr>
        <xdr:cNvSpPr>
          <a:spLocks noChangeArrowheads="1"/>
        </xdr:cNvSpPr>
      </xdr:nvSpPr>
      <xdr:spPr bwMode="auto">
        <a:xfrm>
          <a:off x="6154201" y="16674040"/>
          <a:ext cx="1922999" cy="545599"/>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 iné poplatky</a:t>
          </a:r>
          <a:endParaRPr lang="en-US" sz="1600">
            <a:effectLst/>
            <a:latin typeface="Times New Roman"/>
            <a:ea typeface="Times New Roman"/>
          </a:endParaRPr>
        </a:p>
      </xdr:txBody>
    </xdr:sp>
    <xdr:clientData/>
  </xdr:twoCellAnchor>
  <xdr:twoCellAnchor>
    <xdr:from>
      <xdr:col>8</xdr:col>
      <xdr:colOff>728123</xdr:colOff>
      <xdr:row>54</xdr:row>
      <xdr:rowOff>30694</xdr:rowOff>
    </xdr:from>
    <xdr:to>
      <xdr:col>13</xdr:col>
      <xdr:colOff>76200</xdr:colOff>
      <xdr:row>57</xdr:row>
      <xdr:rowOff>148990</xdr:rowOff>
    </xdr:to>
    <xdr:sp macro="" textlink="">
      <xdr:nvSpPr>
        <xdr:cNvPr id="87" name="Rectangle 10">
          <a:extLst>
            <a:ext uri="{FF2B5EF4-FFF2-40B4-BE49-F238E27FC236}">
              <a16:creationId xmlns:a16="http://schemas.microsoft.com/office/drawing/2014/main" id="{00000000-0008-0000-0400-000057000000}"/>
            </a:ext>
          </a:extLst>
        </xdr:cNvPr>
        <xdr:cNvSpPr>
          <a:spLocks noChangeArrowheads="1"/>
        </xdr:cNvSpPr>
      </xdr:nvSpPr>
      <xdr:spPr bwMode="auto">
        <a:xfrm>
          <a:off x="8300498" y="16651819"/>
          <a:ext cx="3062827" cy="604071"/>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Iné poplatky</a:t>
          </a:r>
          <a:r>
            <a:rPr lang="sk-SK" sz="1000" kern="1200" baseline="0">
              <a:solidFill>
                <a:srgbClr val="FFFFFF"/>
              </a:solidFill>
              <a:effectLst/>
              <a:latin typeface="Arial"/>
              <a:ea typeface="Times New Roman"/>
            </a:rPr>
            <a:t> - r</a:t>
          </a:r>
          <a:r>
            <a:rPr lang="sk-SK" sz="1000" kern="1200">
              <a:solidFill>
                <a:srgbClr val="FFFFFF"/>
              </a:solidFill>
              <a:effectLst/>
              <a:latin typeface="Arial"/>
              <a:ea typeface="Times New Roman"/>
            </a:rPr>
            <a:t>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552450</xdr:colOff>
      <xdr:row>56</xdr:row>
      <xdr:rowOff>1865</xdr:rowOff>
    </xdr:from>
    <xdr:to>
      <xdr:col>5</xdr:col>
      <xdr:colOff>791626</xdr:colOff>
      <xdr:row>56</xdr:row>
      <xdr:rowOff>9525</xdr:rowOff>
    </xdr:to>
    <xdr:cxnSp macro="">
      <xdr:nvCxnSpPr>
        <xdr:cNvPr id="88" name="Rovná spojovacia šípka 87">
          <a:extLst>
            <a:ext uri="{FF2B5EF4-FFF2-40B4-BE49-F238E27FC236}">
              <a16:creationId xmlns:a16="http://schemas.microsoft.com/office/drawing/2014/main" id="{00000000-0008-0000-0400-000058000000}"/>
            </a:ext>
          </a:extLst>
        </xdr:cNvPr>
        <xdr:cNvCxnSpPr>
          <a:endCxn id="86" idx="1"/>
        </xdr:cNvCxnSpPr>
      </xdr:nvCxnSpPr>
      <xdr:spPr>
        <a:xfrm flipV="1">
          <a:off x="5915025" y="16946840"/>
          <a:ext cx="239176" cy="766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editAs="oneCell">
    <xdr:from>
      <xdr:col>1</xdr:col>
      <xdr:colOff>47625</xdr:colOff>
      <xdr:row>75</xdr:row>
      <xdr:rowOff>0</xdr:rowOff>
    </xdr:from>
    <xdr:to>
      <xdr:col>4</xdr:col>
      <xdr:colOff>220134</xdr:colOff>
      <xdr:row>77</xdr:row>
      <xdr:rowOff>83609</xdr:rowOff>
    </xdr:to>
    <xdr:sp macro="" textlink="">
      <xdr:nvSpPr>
        <xdr:cNvPr id="130" name="AutoShape 1">
          <a:extLst>
            <a:ext uri="{FF2B5EF4-FFF2-40B4-BE49-F238E27FC236}">
              <a16:creationId xmlns:a16="http://schemas.microsoft.com/office/drawing/2014/main" id="{00000000-0008-0000-0400-000082000000}"/>
            </a:ext>
          </a:extLst>
        </xdr:cNvPr>
        <xdr:cNvSpPr>
          <a:spLocks noChangeAspect="1" noChangeArrowheads="1"/>
        </xdr:cNvSpPr>
      </xdr:nvSpPr>
      <xdr:spPr bwMode="auto">
        <a:xfrm>
          <a:off x="457200" y="22450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20</xdr:row>
      <xdr:rowOff>28575</xdr:rowOff>
    </xdr:from>
    <xdr:to>
      <xdr:col>4</xdr:col>
      <xdr:colOff>220134</xdr:colOff>
      <xdr:row>21</xdr:row>
      <xdr:rowOff>1167565</xdr:rowOff>
    </xdr:to>
    <xdr:sp macro="" textlink="">
      <xdr:nvSpPr>
        <xdr:cNvPr id="131" name="AutoShape 1">
          <a:extLst>
            <a:ext uri="{FF2B5EF4-FFF2-40B4-BE49-F238E27FC236}">
              <a16:creationId xmlns:a16="http://schemas.microsoft.com/office/drawing/2014/main" id="{00000000-0008-0000-0400-000083000000}"/>
            </a:ext>
          </a:extLst>
        </xdr:cNvPr>
        <xdr:cNvSpPr>
          <a:spLocks noChangeAspect="1" noChangeArrowheads="1"/>
        </xdr:cNvSpPr>
      </xdr:nvSpPr>
      <xdr:spPr bwMode="auto">
        <a:xfrm>
          <a:off x="457200" y="953452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228600</xdr:colOff>
      <xdr:row>106</xdr:row>
      <xdr:rowOff>9525</xdr:rowOff>
    </xdr:from>
    <xdr:to>
      <xdr:col>3</xdr:col>
      <xdr:colOff>495300</xdr:colOff>
      <xdr:row>108</xdr:row>
      <xdr:rowOff>142875</xdr:rowOff>
    </xdr:to>
    <xdr:sp macro="" textlink="">
      <xdr:nvSpPr>
        <xdr:cNvPr id="147" name="AutoShape 1">
          <a:extLst>
            <a:ext uri="{FF2B5EF4-FFF2-40B4-BE49-F238E27FC236}">
              <a16:creationId xmlns:a16="http://schemas.microsoft.com/office/drawing/2014/main" id="{00000000-0008-0000-0400-000093000000}"/>
            </a:ext>
          </a:extLst>
        </xdr:cNvPr>
        <xdr:cNvSpPr>
          <a:spLocks noChangeAspect="1" noChangeArrowheads="1"/>
        </xdr:cNvSpPr>
      </xdr:nvSpPr>
      <xdr:spPr bwMode="auto">
        <a:xfrm>
          <a:off x="638175" y="28251150"/>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608525</xdr:colOff>
      <xdr:row>102</xdr:row>
      <xdr:rowOff>124892</xdr:rowOff>
    </xdr:from>
    <xdr:to>
      <xdr:col>19</xdr:col>
      <xdr:colOff>380983</xdr:colOff>
      <xdr:row>105</xdr:row>
      <xdr:rowOff>141818</xdr:rowOff>
    </xdr:to>
    <xdr:grpSp>
      <xdr:nvGrpSpPr>
        <xdr:cNvPr id="268" name="Skupina 267">
          <a:extLst>
            <a:ext uri="{FF2B5EF4-FFF2-40B4-BE49-F238E27FC236}">
              <a16:creationId xmlns:a16="http://schemas.microsoft.com/office/drawing/2014/main" id="{00000000-0008-0000-0400-00000C010000}"/>
            </a:ext>
          </a:extLst>
        </xdr:cNvPr>
        <xdr:cNvGrpSpPr/>
      </xdr:nvGrpSpPr>
      <xdr:grpSpPr>
        <a:xfrm>
          <a:off x="8907181" y="25354236"/>
          <a:ext cx="6392333" cy="516988"/>
          <a:chOff x="9218067" y="21164559"/>
          <a:chExt cx="5916083" cy="493176"/>
        </a:xfrm>
      </xdr:grpSpPr>
      <xdr:sp macro="" textlink="">
        <xdr:nvSpPr>
          <xdr:cNvPr id="269" name="Rectangle 3">
            <a:extLst>
              <a:ext uri="{FF2B5EF4-FFF2-40B4-BE49-F238E27FC236}">
                <a16:creationId xmlns:a16="http://schemas.microsoft.com/office/drawing/2014/main" id="{00000000-0008-0000-0400-00000D01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270" name="Rectangle 3">
            <a:extLst>
              <a:ext uri="{FF2B5EF4-FFF2-40B4-BE49-F238E27FC236}">
                <a16:creationId xmlns:a16="http://schemas.microsoft.com/office/drawing/2014/main" id="{00000000-0008-0000-0400-00000E010000}"/>
              </a:ext>
            </a:extLst>
          </xdr:cNvPr>
          <xdr:cNvSpPr>
            <a:spLocks noChangeArrowheads="1"/>
          </xdr:cNvSpPr>
        </xdr:nvSpPr>
        <xdr:spPr bwMode="auto">
          <a:xfrm>
            <a:off x="9218067" y="21166670"/>
            <a:ext cx="1428750" cy="486830"/>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okrem poplatkov na celé podnikateľské prostredie</a:t>
            </a:r>
          </a:p>
        </xdr:txBody>
      </xdr:sp>
      <xdr:sp macro="" textlink="">
        <xdr:nvSpPr>
          <xdr:cNvPr id="271" name="Rectangle 3">
            <a:extLst>
              <a:ext uri="{FF2B5EF4-FFF2-40B4-BE49-F238E27FC236}">
                <a16:creationId xmlns:a16="http://schemas.microsoft.com/office/drawing/2014/main" id="{00000000-0008-0000-0400-00000F010000}"/>
              </a:ext>
            </a:extLst>
          </xdr:cNvPr>
          <xdr:cNvSpPr>
            <a:spLocks noChangeArrowheads="1"/>
          </xdr:cNvSpPr>
        </xdr:nvSpPr>
        <xdr:spPr bwMode="auto">
          <a:xfrm>
            <a:off x="10767460" y="21170905"/>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  poplatky na celé podnikateľské prostredie</a:t>
            </a:r>
          </a:p>
        </xdr:txBody>
      </xdr:sp>
      <xdr:sp macro="" textlink="">
        <xdr:nvSpPr>
          <xdr:cNvPr id="272" name="Rectangle 3">
            <a:extLst>
              <a:ext uri="{FF2B5EF4-FFF2-40B4-BE49-F238E27FC236}">
                <a16:creationId xmlns:a16="http://schemas.microsoft.com/office/drawing/2014/main" id="{00000000-0008-0000-0400-00001001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273" name="BlokTextu 272">
            <a:extLst>
              <a:ext uri="{FF2B5EF4-FFF2-40B4-BE49-F238E27FC236}">
                <a16:creationId xmlns:a16="http://schemas.microsoft.com/office/drawing/2014/main" id="{00000000-0008-0000-0400-00001101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274" name="BlokTextu 273">
            <a:extLst>
              <a:ext uri="{FF2B5EF4-FFF2-40B4-BE49-F238E27FC236}">
                <a16:creationId xmlns:a16="http://schemas.microsoft.com/office/drawing/2014/main" id="{00000000-0008-0000-0400-00001201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275" name="BlokTextu 274">
            <a:extLst>
              <a:ext uri="{FF2B5EF4-FFF2-40B4-BE49-F238E27FC236}">
                <a16:creationId xmlns:a16="http://schemas.microsoft.com/office/drawing/2014/main" id="{00000000-0008-0000-0400-00001301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79</xdr:row>
      <xdr:rowOff>84669</xdr:rowOff>
    </xdr:from>
    <xdr:to>
      <xdr:col>3</xdr:col>
      <xdr:colOff>232834</xdr:colOff>
      <xdr:row>82</xdr:row>
      <xdr:rowOff>95249</xdr:rowOff>
    </xdr:to>
    <xdr:sp macro="" textlink="">
      <xdr:nvSpPr>
        <xdr:cNvPr id="276" name="Rectangle 3">
          <a:extLst>
            <a:ext uri="{FF2B5EF4-FFF2-40B4-BE49-F238E27FC236}">
              <a16:creationId xmlns:a16="http://schemas.microsoft.com/office/drawing/2014/main" id="{00000000-0008-0000-0400-000014010000}"/>
            </a:ext>
          </a:extLst>
        </xdr:cNvPr>
        <xdr:cNvSpPr>
          <a:spLocks noChangeArrowheads="1"/>
        </xdr:cNvSpPr>
      </xdr:nvSpPr>
      <xdr:spPr bwMode="auto">
        <a:xfrm>
          <a:off x="441326" y="21611169"/>
          <a:ext cx="3782483"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a:t>
          </a:r>
          <a:r>
            <a:rPr lang="sk-SK" sz="800" kern="1200" baseline="0">
              <a:solidFill>
                <a:srgbClr val="FFFFFF"/>
              </a:solidFill>
              <a:effectLst/>
              <a:latin typeface="Arial"/>
              <a:ea typeface="Times New Roman"/>
              <a:cs typeface="+mn-cs"/>
            </a:rPr>
            <a:t> poplatkov</a:t>
          </a:r>
          <a:endParaRPr lang="en-US" sz="800" kern="1200">
            <a:solidFill>
              <a:srgbClr val="FFFFFF"/>
            </a:solidFill>
            <a:effectLst/>
            <a:latin typeface="Arial"/>
            <a:ea typeface="Times New Roman"/>
            <a:cs typeface="+mn-cs"/>
          </a:endParaRPr>
        </a:p>
      </xdr:txBody>
    </xdr:sp>
    <xdr:clientData/>
  </xdr:twoCellAnchor>
  <xdr:twoCellAnchor>
    <xdr:from>
      <xdr:col>1</xdr:col>
      <xdr:colOff>46568</xdr:colOff>
      <xdr:row>82</xdr:row>
      <xdr:rowOff>141825</xdr:rowOff>
    </xdr:from>
    <xdr:to>
      <xdr:col>3</xdr:col>
      <xdr:colOff>219076</xdr:colOff>
      <xdr:row>85</xdr:row>
      <xdr:rowOff>152405</xdr:rowOff>
    </xdr:to>
    <xdr:sp macro="" textlink="">
      <xdr:nvSpPr>
        <xdr:cNvPr id="277" name="Rectangle 3">
          <a:extLst>
            <a:ext uri="{FF2B5EF4-FFF2-40B4-BE49-F238E27FC236}">
              <a16:creationId xmlns:a16="http://schemas.microsoft.com/office/drawing/2014/main" id="{00000000-0008-0000-0400-000015010000}"/>
            </a:ext>
          </a:extLst>
        </xdr:cNvPr>
        <xdr:cNvSpPr>
          <a:spLocks noChangeArrowheads="1"/>
        </xdr:cNvSpPr>
      </xdr:nvSpPr>
      <xdr:spPr bwMode="auto">
        <a:xfrm>
          <a:off x="456143" y="22154100"/>
          <a:ext cx="3753908"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clientData/>
  </xdr:twoCellAnchor>
  <xdr:twoCellAnchor>
    <xdr:from>
      <xdr:col>1</xdr:col>
      <xdr:colOff>40224</xdr:colOff>
      <xdr:row>86</xdr:row>
      <xdr:rowOff>29644</xdr:rowOff>
    </xdr:from>
    <xdr:to>
      <xdr:col>3</xdr:col>
      <xdr:colOff>232833</xdr:colOff>
      <xdr:row>89</xdr:row>
      <xdr:rowOff>28413</xdr:rowOff>
    </xdr:to>
    <xdr:sp macro="" textlink="">
      <xdr:nvSpPr>
        <xdr:cNvPr id="278" name="Rectangle 3">
          <a:extLst>
            <a:ext uri="{FF2B5EF4-FFF2-40B4-BE49-F238E27FC236}">
              <a16:creationId xmlns:a16="http://schemas.microsoft.com/office/drawing/2014/main" id="{00000000-0008-0000-0400-000016010000}"/>
            </a:ext>
          </a:extLst>
        </xdr:cNvPr>
        <xdr:cNvSpPr>
          <a:spLocks noChangeArrowheads="1"/>
        </xdr:cNvSpPr>
      </xdr:nvSpPr>
      <xdr:spPr bwMode="auto">
        <a:xfrm>
          <a:off x="449799" y="22689619"/>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86</xdr:row>
      <xdr:rowOff>38123</xdr:rowOff>
    </xdr:from>
    <xdr:to>
      <xdr:col>5</xdr:col>
      <xdr:colOff>389487</xdr:colOff>
      <xdr:row>89</xdr:row>
      <xdr:rowOff>36892</xdr:rowOff>
    </xdr:to>
    <xdr:sp macro="" textlink="">
      <xdr:nvSpPr>
        <xdr:cNvPr id="279" name="Rectangle 3">
          <a:extLst>
            <a:ext uri="{FF2B5EF4-FFF2-40B4-BE49-F238E27FC236}">
              <a16:creationId xmlns:a16="http://schemas.microsoft.com/office/drawing/2014/main" id="{00000000-0008-0000-0400-000017010000}"/>
            </a:ext>
          </a:extLst>
        </xdr:cNvPr>
        <xdr:cNvSpPr>
          <a:spLocks noChangeArrowheads="1"/>
        </xdr:cNvSpPr>
      </xdr:nvSpPr>
      <xdr:spPr bwMode="auto">
        <a:xfrm>
          <a:off x="4494756" y="22183748"/>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86</xdr:row>
      <xdr:rowOff>133371</xdr:rowOff>
    </xdr:from>
    <xdr:ext cx="254942" cy="264560"/>
    <xdr:sp macro="" textlink="">
      <xdr:nvSpPr>
        <xdr:cNvPr id="280" name="BlokTextu 279">
          <a:extLst>
            <a:ext uri="{FF2B5EF4-FFF2-40B4-BE49-F238E27FC236}">
              <a16:creationId xmlns:a16="http://schemas.microsoft.com/office/drawing/2014/main" id="{00000000-0008-0000-0400-000018010000}"/>
            </a:ext>
          </a:extLst>
        </xdr:cNvPr>
        <xdr:cNvSpPr txBox="1"/>
      </xdr:nvSpPr>
      <xdr:spPr>
        <a:xfrm>
          <a:off x="4251335" y="2279334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10</xdr:col>
      <xdr:colOff>25381</xdr:colOff>
      <xdr:row>79</xdr:row>
      <xdr:rowOff>100218</xdr:rowOff>
    </xdr:from>
    <xdr:to>
      <xdr:col>18</xdr:col>
      <xdr:colOff>52931</xdr:colOff>
      <xdr:row>89</xdr:row>
      <xdr:rowOff>51715</xdr:rowOff>
    </xdr:to>
    <xdr:grpSp>
      <xdr:nvGrpSpPr>
        <xdr:cNvPr id="281" name="Skupina 280">
          <a:extLst>
            <a:ext uri="{FF2B5EF4-FFF2-40B4-BE49-F238E27FC236}">
              <a16:creationId xmlns:a16="http://schemas.microsoft.com/office/drawing/2014/main" id="{00000000-0008-0000-0400-000019010000}"/>
            </a:ext>
          </a:extLst>
        </xdr:cNvPr>
        <xdr:cNvGrpSpPr/>
      </xdr:nvGrpSpPr>
      <xdr:grpSpPr>
        <a:xfrm>
          <a:off x="9467037" y="21090937"/>
          <a:ext cx="4897207" cy="1618372"/>
          <a:chOff x="9254049" y="17043404"/>
          <a:chExt cx="4943283" cy="1539723"/>
        </a:xfrm>
      </xdr:grpSpPr>
      <xdr:sp macro="" textlink="">
        <xdr:nvSpPr>
          <xdr:cNvPr id="282" name="Rectangle 3">
            <a:extLst>
              <a:ext uri="{FF2B5EF4-FFF2-40B4-BE49-F238E27FC236}">
                <a16:creationId xmlns:a16="http://schemas.microsoft.com/office/drawing/2014/main" id="{00000000-0008-0000-0400-00001A010000}"/>
              </a:ext>
            </a:extLst>
          </xdr:cNvPr>
          <xdr:cNvSpPr>
            <a:spLocks noChangeArrowheads="1"/>
          </xdr:cNvSpPr>
        </xdr:nvSpPr>
        <xdr:spPr bwMode="auto">
          <a:xfrm>
            <a:off x="9254049" y="17043404"/>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 </a:t>
            </a:r>
            <a:r>
              <a:rPr lang="sk-SK" sz="800" kern="1200" baseline="0">
                <a:solidFill>
                  <a:srgbClr val="FFFFFF"/>
                </a:solidFill>
                <a:effectLst/>
                <a:latin typeface="Arial"/>
                <a:ea typeface="Times New Roman"/>
                <a:cs typeface="+mn-cs"/>
              </a:rPr>
              <a:t>poplatkov</a:t>
            </a:r>
            <a:endParaRPr lang="en-US" sz="800" kern="1200">
              <a:solidFill>
                <a:srgbClr val="FFFFFF"/>
              </a:solidFill>
              <a:effectLst/>
              <a:latin typeface="Arial"/>
              <a:ea typeface="Times New Roman"/>
              <a:cs typeface="+mn-cs"/>
            </a:endParaRPr>
          </a:p>
        </xdr:txBody>
      </xdr:sp>
      <xdr:sp macro="" textlink="">
        <xdr:nvSpPr>
          <xdr:cNvPr id="283" name="Rectangle 3">
            <a:extLst>
              <a:ext uri="{FF2B5EF4-FFF2-40B4-BE49-F238E27FC236}">
                <a16:creationId xmlns:a16="http://schemas.microsoft.com/office/drawing/2014/main" id="{00000000-0008-0000-0400-00001B010000}"/>
              </a:ext>
            </a:extLst>
          </xdr:cNvPr>
          <xdr:cNvSpPr>
            <a:spLocks noChangeArrowheads="1"/>
          </xdr:cNvSpPr>
        </xdr:nvSpPr>
        <xdr:spPr bwMode="auto">
          <a:xfrm>
            <a:off x="9268865" y="17576810"/>
            <a:ext cx="1409718"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sp macro="" textlink="">
        <xdr:nvSpPr>
          <xdr:cNvPr id="284" name="Rectangle 3">
            <a:extLst>
              <a:ext uri="{FF2B5EF4-FFF2-40B4-BE49-F238E27FC236}">
                <a16:creationId xmlns:a16="http://schemas.microsoft.com/office/drawing/2014/main" id="{00000000-0008-0000-0400-00001C010000}"/>
              </a:ext>
            </a:extLst>
          </xdr:cNvPr>
          <xdr:cNvSpPr>
            <a:spLocks noChangeArrowheads="1"/>
          </xdr:cNvSpPr>
        </xdr:nvSpPr>
        <xdr:spPr bwMode="auto">
          <a:xfrm>
            <a:off x="9262522" y="18099629"/>
            <a:ext cx="1420276"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285" name="Rectangle 3">
            <a:extLst>
              <a:ext uri="{FF2B5EF4-FFF2-40B4-BE49-F238E27FC236}">
                <a16:creationId xmlns:a16="http://schemas.microsoft.com/office/drawing/2014/main" id="{00000000-0008-0000-0400-00001D010000}"/>
              </a:ext>
            </a:extLst>
          </xdr:cNvPr>
          <xdr:cNvSpPr>
            <a:spLocks noChangeArrowheads="1"/>
          </xdr:cNvSpPr>
        </xdr:nvSpPr>
        <xdr:spPr bwMode="auto">
          <a:xfrm>
            <a:off x="11348305" y="18097523"/>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sp macro="" textlink="">
        <xdr:nvSpPr>
          <xdr:cNvPr id="286" name="BlokTextu 285">
            <a:extLst>
              <a:ext uri="{FF2B5EF4-FFF2-40B4-BE49-F238E27FC236}">
                <a16:creationId xmlns:a16="http://schemas.microsoft.com/office/drawing/2014/main" id="{00000000-0008-0000-0400-00001E010000}"/>
              </a:ext>
            </a:extLst>
          </xdr:cNvPr>
          <xdr:cNvSpPr txBox="1"/>
        </xdr:nvSpPr>
        <xdr:spPr>
          <a:xfrm>
            <a:off x="12647418" y="1820335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sp macro="" textlink="">
        <xdr:nvSpPr>
          <xdr:cNvPr id="287" name="Rectangle 3">
            <a:extLst>
              <a:ext uri="{FF2B5EF4-FFF2-40B4-BE49-F238E27FC236}">
                <a16:creationId xmlns:a16="http://schemas.microsoft.com/office/drawing/2014/main" id="{00000000-0008-0000-0400-00001F010000}"/>
              </a:ext>
            </a:extLst>
          </xdr:cNvPr>
          <xdr:cNvSpPr>
            <a:spLocks noChangeArrowheads="1"/>
          </xdr:cNvSpPr>
        </xdr:nvSpPr>
        <xdr:spPr bwMode="auto">
          <a:xfrm>
            <a:off x="12935793" y="18108108"/>
            <a:ext cx="1261539" cy="475019"/>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Počet dotknutých subjektov</a:t>
            </a:r>
          </a:p>
        </xdr:txBody>
      </xdr:sp>
      <xdr:sp macro="" textlink="">
        <xdr:nvSpPr>
          <xdr:cNvPr id="288" name="BlokTextu 287">
            <a:extLst>
              <a:ext uri="{FF2B5EF4-FFF2-40B4-BE49-F238E27FC236}">
                <a16:creationId xmlns:a16="http://schemas.microsoft.com/office/drawing/2014/main" id="{00000000-0008-0000-0400-000020010000}"/>
              </a:ext>
            </a:extLst>
          </xdr:cNvPr>
          <xdr:cNvSpPr txBox="1"/>
        </xdr:nvSpPr>
        <xdr:spPr>
          <a:xfrm>
            <a:off x="11098536" y="18207592"/>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grpSp>
    <xdr:clientData/>
  </xdr:twoCellAnchor>
  <xdr:twoCellAnchor editAs="oneCell">
    <xdr:from>
      <xdr:col>1</xdr:col>
      <xdr:colOff>47625</xdr:colOff>
      <xdr:row>68</xdr:row>
      <xdr:rowOff>0</xdr:rowOff>
    </xdr:from>
    <xdr:to>
      <xdr:col>4</xdr:col>
      <xdr:colOff>220134</xdr:colOff>
      <xdr:row>70</xdr:row>
      <xdr:rowOff>83609</xdr:rowOff>
    </xdr:to>
    <xdr:sp macro="" textlink="">
      <xdr:nvSpPr>
        <xdr:cNvPr id="289" name="AutoShape 1">
          <a:extLst>
            <a:ext uri="{FF2B5EF4-FFF2-40B4-BE49-F238E27FC236}">
              <a16:creationId xmlns:a16="http://schemas.microsoft.com/office/drawing/2014/main" id="{00000000-0008-0000-0400-000021010000}"/>
            </a:ext>
          </a:extLst>
        </xdr:cNvPr>
        <xdr:cNvSpPr>
          <a:spLocks noChangeAspect="1" noChangeArrowheads="1"/>
        </xdr:cNvSpPr>
      </xdr:nvSpPr>
      <xdr:spPr bwMode="auto">
        <a:xfrm>
          <a:off x="457200" y="19402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27</xdr:row>
      <xdr:rowOff>28575</xdr:rowOff>
    </xdr:from>
    <xdr:to>
      <xdr:col>4</xdr:col>
      <xdr:colOff>220134</xdr:colOff>
      <xdr:row>29</xdr:row>
      <xdr:rowOff>104775</xdr:rowOff>
    </xdr:to>
    <xdr:sp macro="" textlink="">
      <xdr:nvSpPr>
        <xdr:cNvPr id="290" name="AutoShape 1">
          <a:extLst>
            <a:ext uri="{FF2B5EF4-FFF2-40B4-BE49-F238E27FC236}">
              <a16:creationId xmlns:a16="http://schemas.microsoft.com/office/drawing/2014/main" id="{00000000-0008-0000-0400-000022010000}"/>
            </a:ext>
          </a:extLst>
        </xdr:cNvPr>
        <xdr:cNvSpPr>
          <a:spLocks noChangeAspect="1" noChangeArrowheads="1"/>
        </xdr:cNvSpPr>
      </xdr:nvSpPr>
      <xdr:spPr bwMode="auto">
        <a:xfrm>
          <a:off x="457200" y="1256347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91</xdr:row>
      <xdr:rowOff>148166</xdr:rowOff>
    </xdr:from>
    <xdr:to>
      <xdr:col>2</xdr:col>
      <xdr:colOff>4233</xdr:colOff>
      <xdr:row>94</xdr:row>
      <xdr:rowOff>117686</xdr:rowOff>
    </xdr:to>
    <xdr:grpSp>
      <xdr:nvGrpSpPr>
        <xdr:cNvPr id="291" name="Skupina 290">
          <a:extLst>
            <a:ext uri="{FF2B5EF4-FFF2-40B4-BE49-F238E27FC236}">
              <a16:creationId xmlns:a16="http://schemas.microsoft.com/office/drawing/2014/main" id="{00000000-0008-0000-0400-000023010000}"/>
            </a:ext>
          </a:extLst>
        </xdr:cNvPr>
        <xdr:cNvGrpSpPr/>
      </xdr:nvGrpSpPr>
      <xdr:grpSpPr>
        <a:xfrm>
          <a:off x="447146" y="23139135"/>
          <a:ext cx="2938462" cy="469582"/>
          <a:chOff x="0" y="0"/>
          <a:chExt cx="2838450" cy="445770"/>
        </a:xfrm>
      </xdr:grpSpPr>
      <xdr:sp macro="" textlink="">
        <xdr:nvSpPr>
          <xdr:cNvPr id="292" name="Textové pole 2">
            <a:extLst>
              <a:ext uri="{FF2B5EF4-FFF2-40B4-BE49-F238E27FC236}">
                <a16:creationId xmlns:a16="http://schemas.microsoft.com/office/drawing/2014/main" id="{00000000-0008-0000-0400-000024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93" name="Textové pole 2">
            <a:extLst>
              <a:ext uri="{FF2B5EF4-FFF2-40B4-BE49-F238E27FC236}">
                <a16:creationId xmlns:a16="http://schemas.microsoft.com/office/drawing/2014/main" id="{00000000-0008-0000-0400-00002501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294" name="Textové pole 2">
            <a:extLst>
              <a:ext uri="{FF2B5EF4-FFF2-40B4-BE49-F238E27FC236}">
                <a16:creationId xmlns:a16="http://schemas.microsoft.com/office/drawing/2014/main" id="{00000000-0008-0000-0400-00002601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95" name="Textové pole 2">
            <a:extLst>
              <a:ext uri="{FF2B5EF4-FFF2-40B4-BE49-F238E27FC236}">
                <a16:creationId xmlns:a16="http://schemas.microsoft.com/office/drawing/2014/main" id="{00000000-0008-0000-0400-00002701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296" name="Textové pole 2">
            <a:extLst>
              <a:ext uri="{FF2B5EF4-FFF2-40B4-BE49-F238E27FC236}">
                <a16:creationId xmlns:a16="http://schemas.microsoft.com/office/drawing/2014/main" id="{00000000-0008-0000-0400-00002801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91</xdr:row>
      <xdr:rowOff>84667</xdr:rowOff>
    </xdr:from>
    <xdr:to>
      <xdr:col>16</xdr:col>
      <xdr:colOff>310091</xdr:colOff>
      <xdr:row>94</xdr:row>
      <xdr:rowOff>54187</xdr:rowOff>
    </xdr:to>
    <xdr:grpSp>
      <xdr:nvGrpSpPr>
        <xdr:cNvPr id="297" name="Skupina 296">
          <a:extLst>
            <a:ext uri="{FF2B5EF4-FFF2-40B4-BE49-F238E27FC236}">
              <a16:creationId xmlns:a16="http://schemas.microsoft.com/office/drawing/2014/main" id="{00000000-0008-0000-0400-000029010000}"/>
            </a:ext>
          </a:extLst>
        </xdr:cNvPr>
        <xdr:cNvGrpSpPr/>
      </xdr:nvGrpSpPr>
      <xdr:grpSpPr>
        <a:xfrm>
          <a:off x="9462822" y="23075636"/>
          <a:ext cx="3932238" cy="469582"/>
          <a:chOff x="0" y="0"/>
          <a:chExt cx="3971925" cy="445770"/>
        </a:xfrm>
      </xdr:grpSpPr>
      <xdr:sp macro="" textlink="">
        <xdr:nvSpPr>
          <xdr:cNvPr id="298" name="Textové pole 2">
            <a:extLst>
              <a:ext uri="{FF2B5EF4-FFF2-40B4-BE49-F238E27FC236}">
                <a16:creationId xmlns:a16="http://schemas.microsoft.com/office/drawing/2014/main" id="{00000000-0008-0000-0400-00002A01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299" name="Skupina 298">
            <a:extLst>
              <a:ext uri="{FF2B5EF4-FFF2-40B4-BE49-F238E27FC236}">
                <a16:creationId xmlns:a16="http://schemas.microsoft.com/office/drawing/2014/main" id="{00000000-0008-0000-0400-00002B010000}"/>
              </a:ext>
            </a:extLst>
          </xdr:cNvPr>
          <xdr:cNvGrpSpPr/>
        </xdr:nvGrpSpPr>
        <xdr:grpSpPr>
          <a:xfrm>
            <a:off x="0" y="0"/>
            <a:ext cx="2874010" cy="445770"/>
            <a:chOff x="0" y="0"/>
            <a:chExt cx="2874010" cy="445770"/>
          </a:xfrm>
        </xdr:grpSpPr>
        <xdr:sp macro="" textlink="">
          <xdr:nvSpPr>
            <xdr:cNvPr id="300" name="Textové pole 2">
              <a:extLst>
                <a:ext uri="{FF2B5EF4-FFF2-40B4-BE49-F238E27FC236}">
                  <a16:creationId xmlns:a16="http://schemas.microsoft.com/office/drawing/2014/main" id="{00000000-0008-0000-0400-00002C01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1" name="Textové pole 2">
              <a:extLst>
                <a:ext uri="{FF2B5EF4-FFF2-40B4-BE49-F238E27FC236}">
                  <a16:creationId xmlns:a16="http://schemas.microsoft.com/office/drawing/2014/main" id="{00000000-0008-0000-0400-00002D01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2" name="Textové pole 2">
              <a:extLst>
                <a:ext uri="{FF2B5EF4-FFF2-40B4-BE49-F238E27FC236}">
                  <a16:creationId xmlns:a16="http://schemas.microsoft.com/office/drawing/2014/main" id="{00000000-0008-0000-0400-00002E01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3" name="Textové pole 2">
              <a:extLst>
                <a:ext uri="{FF2B5EF4-FFF2-40B4-BE49-F238E27FC236}">
                  <a16:creationId xmlns:a16="http://schemas.microsoft.com/office/drawing/2014/main" id="{00000000-0008-0000-0400-00002F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4" name="Textové pole 2">
              <a:extLst>
                <a:ext uri="{FF2B5EF4-FFF2-40B4-BE49-F238E27FC236}">
                  <a16:creationId xmlns:a16="http://schemas.microsoft.com/office/drawing/2014/main" id="{00000000-0008-0000-0400-00003001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5" name="Textové pole 2">
              <a:extLst>
                <a:ext uri="{FF2B5EF4-FFF2-40B4-BE49-F238E27FC236}">
                  <a16:creationId xmlns:a16="http://schemas.microsoft.com/office/drawing/2014/main" id="{00000000-0008-0000-0400-00003101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xdr:from>
      <xdr:col>1</xdr:col>
      <xdr:colOff>31751</xdr:colOff>
      <xdr:row>102</xdr:row>
      <xdr:rowOff>84667</xdr:rowOff>
    </xdr:from>
    <xdr:to>
      <xdr:col>7</xdr:col>
      <xdr:colOff>632460</xdr:colOff>
      <xdr:row>105</xdr:row>
      <xdr:rowOff>99484</xdr:rowOff>
    </xdr:to>
    <xdr:grpSp>
      <xdr:nvGrpSpPr>
        <xdr:cNvPr id="321" name="Skupina 320">
          <a:extLst>
            <a:ext uri="{FF2B5EF4-FFF2-40B4-BE49-F238E27FC236}">
              <a16:creationId xmlns:a16="http://schemas.microsoft.com/office/drawing/2014/main" id="{00000000-0008-0000-0400-000041010000}"/>
            </a:ext>
          </a:extLst>
        </xdr:cNvPr>
        <xdr:cNvGrpSpPr/>
      </xdr:nvGrpSpPr>
      <xdr:grpSpPr>
        <a:xfrm>
          <a:off x="436564" y="25314011"/>
          <a:ext cx="7018177" cy="514879"/>
          <a:chOff x="444501" y="21124334"/>
          <a:chExt cx="6808591" cy="491067"/>
        </a:xfrm>
      </xdr:grpSpPr>
      <xdr:sp macro="" textlink="">
        <xdr:nvSpPr>
          <xdr:cNvPr id="322" name="Rectangle 3">
            <a:extLst>
              <a:ext uri="{FF2B5EF4-FFF2-40B4-BE49-F238E27FC236}">
                <a16:creationId xmlns:a16="http://schemas.microsoft.com/office/drawing/2014/main" id="{00000000-0008-0000-0400-000042010000}"/>
              </a:ext>
            </a:extLst>
          </xdr:cNvPr>
          <xdr:cNvSpPr>
            <a:spLocks noChangeArrowheads="1"/>
          </xdr:cNvSpPr>
        </xdr:nvSpPr>
        <xdr:spPr bwMode="auto">
          <a:xfrm>
            <a:off x="5591509" y="21145501"/>
            <a:ext cx="1661583"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jedného podnikateľa</a:t>
            </a:r>
            <a:endParaRPr lang="en-US" sz="800">
              <a:effectLst/>
              <a:latin typeface="Times New Roman"/>
              <a:ea typeface="Times New Roman"/>
            </a:endParaRPr>
          </a:p>
        </xdr:txBody>
      </xdr:sp>
      <xdr:sp macro="" textlink="">
        <xdr:nvSpPr>
          <xdr:cNvPr id="323" name="Rectangle 3">
            <a:extLst>
              <a:ext uri="{FF2B5EF4-FFF2-40B4-BE49-F238E27FC236}">
                <a16:creationId xmlns:a16="http://schemas.microsoft.com/office/drawing/2014/main" id="{00000000-0008-0000-0400-000043010000}"/>
              </a:ext>
            </a:extLst>
          </xdr:cNvPr>
          <xdr:cNvSpPr>
            <a:spLocks noChangeArrowheads="1"/>
          </xdr:cNvSpPr>
        </xdr:nvSpPr>
        <xdr:spPr bwMode="auto">
          <a:xfrm>
            <a:off x="444501" y="21124334"/>
            <a:ext cx="1882680" cy="486830"/>
          </a:xfrm>
          <a:prstGeom prst="rect">
            <a:avLst/>
          </a:prstGeom>
          <a:solidFill>
            <a:srgbClr val="0070C0"/>
          </a:solidFill>
          <a:ln w="9525">
            <a:noFill/>
            <a:miter lim="800000"/>
            <a:headEnd/>
            <a:tailEnd/>
          </a:ln>
        </xdr:spPr>
        <xdr:txBody>
          <a:bodyPr wrap="square" lIns="36000" tIns="36000" rIns="36000" bIns="36000" anchor="ctr" anchorCtr="0"/>
          <a:lstStyle/>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Priame náklady (dane, odvody, clá a poplatky, ktorých cieľom je znižovať negatívne externality) na jedného podnikateľa</a:t>
            </a:r>
          </a:p>
        </xdr:txBody>
      </xdr:sp>
      <xdr:sp macro="" textlink="">
        <xdr:nvSpPr>
          <xdr:cNvPr id="324" name="Rectangle 3">
            <a:extLst>
              <a:ext uri="{FF2B5EF4-FFF2-40B4-BE49-F238E27FC236}">
                <a16:creationId xmlns:a16="http://schemas.microsoft.com/office/drawing/2014/main" id="{00000000-0008-0000-0400-000044010000}"/>
              </a:ext>
            </a:extLst>
          </xdr:cNvPr>
          <xdr:cNvSpPr>
            <a:spLocks noChangeArrowheads="1"/>
          </xdr:cNvSpPr>
        </xdr:nvSpPr>
        <xdr:spPr bwMode="auto">
          <a:xfrm>
            <a:off x="2538316" y="21128571"/>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(poplatky)</a:t>
            </a:r>
          </a:p>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na jedného podnikateľa</a:t>
            </a:r>
          </a:p>
        </xdr:txBody>
      </xdr:sp>
      <xdr:sp macro="" textlink="">
        <xdr:nvSpPr>
          <xdr:cNvPr id="325" name="Rectangle 3">
            <a:extLst>
              <a:ext uri="{FF2B5EF4-FFF2-40B4-BE49-F238E27FC236}">
                <a16:creationId xmlns:a16="http://schemas.microsoft.com/office/drawing/2014/main" id="{00000000-0008-0000-0400-000045010000}"/>
              </a:ext>
            </a:extLst>
          </xdr:cNvPr>
          <xdr:cNvSpPr>
            <a:spLocks noChangeArrowheads="1"/>
          </xdr:cNvSpPr>
        </xdr:nvSpPr>
        <xdr:spPr bwMode="auto">
          <a:xfrm>
            <a:off x="4150048" y="21132807"/>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326" name="BlokTextu 325">
            <a:extLst>
              <a:ext uri="{FF2B5EF4-FFF2-40B4-BE49-F238E27FC236}">
                <a16:creationId xmlns:a16="http://schemas.microsoft.com/office/drawing/2014/main" id="{00000000-0008-0000-0400-000046010000}"/>
              </a:ext>
            </a:extLst>
          </xdr:cNvPr>
          <xdr:cNvSpPr txBox="1"/>
        </xdr:nvSpPr>
        <xdr:spPr>
          <a:xfrm>
            <a:off x="2301255" y="21230166"/>
            <a:ext cx="254942" cy="25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sk-SK" sz="1100"/>
              <a:t>+</a:t>
            </a:r>
          </a:p>
        </xdr:txBody>
      </xdr:sp>
      <xdr:sp macro="" textlink="">
        <xdr:nvSpPr>
          <xdr:cNvPr id="327" name="BlokTextu 326">
            <a:extLst>
              <a:ext uri="{FF2B5EF4-FFF2-40B4-BE49-F238E27FC236}">
                <a16:creationId xmlns:a16="http://schemas.microsoft.com/office/drawing/2014/main" id="{00000000-0008-0000-0400-000047010000}"/>
              </a:ext>
            </a:extLst>
          </xdr:cNvPr>
          <xdr:cNvSpPr txBox="1"/>
        </xdr:nvSpPr>
        <xdr:spPr>
          <a:xfrm>
            <a:off x="3940499" y="21213755"/>
            <a:ext cx="222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sp macro="" textlink="">
        <xdr:nvSpPr>
          <xdr:cNvPr id="328" name="BlokTextu 327">
            <a:extLst>
              <a:ext uri="{FF2B5EF4-FFF2-40B4-BE49-F238E27FC236}">
                <a16:creationId xmlns:a16="http://schemas.microsoft.com/office/drawing/2014/main" id="{00000000-0008-0000-0400-000048010000}"/>
              </a:ext>
            </a:extLst>
          </xdr:cNvPr>
          <xdr:cNvSpPr txBox="1"/>
        </xdr:nvSpPr>
        <xdr:spPr>
          <a:xfrm>
            <a:off x="5379843" y="21234040"/>
            <a:ext cx="211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9</xdr:col>
      <xdr:colOff>608525</xdr:colOff>
      <xdr:row>102</xdr:row>
      <xdr:rowOff>124892</xdr:rowOff>
    </xdr:from>
    <xdr:to>
      <xdr:col>19</xdr:col>
      <xdr:colOff>380983</xdr:colOff>
      <xdr:row>105</xdr:row>
      <xdr:rowOff>141818</xdr:rowOff>
    </xdr:to>
    <xdr:grpSp>
      <xdr:nvGrpSpPr>
        <xdr:cNvPr id="329" name="Skupina 328">
          <a:extLst>
            <a:ext uri="{FF2B5EF4-FFF2-40B4-BE49-F238E27FC236}">
              <a16:creationId xmlns:a16="http://schemas.microsoft.com/office/drawing/2014/main" id="{00000000-0008-0000-0400-000049010000}"/>
            </a:ext>
          </a:extLst>
        </xdr:cNvPr>
        <xdr:cNvGrpSpPr/>
      </xdr:nvGrpSpPr>
      <xdr:grpSpPr>
        <a:xfrm>
          <a:off x="8907181" y="25354236"/>
          <a:ext cx="6392333" cy="516988"/>
          <a:chOff x="9218067" y="21164559"/>
          <a:chExt cx="5916083" cy="493176"/>
        </a:xfrm>
      </xdr:grpSpPr>
      <xdr:sp macro="" textlink="">
        <xdr:nvSpPr>
          <xdr:cNvPr id="330" name="Rectangle 3">
            <a:extLst>
              <a:ext uri="{FF2B5EF4-FFF2-40B4-BE49-F238E27FC236}">
                <a16:creationId xmlns:a16="http://schemas.microsoft.com/office/drawing/2014/main" id="{00000000-0008-0000-0400-00004A01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331" name="Rectangle 3">
            <a:extLst>
              <a:ext uri="{FF2B5EF4-FFF2-40B4-BE49-F238E27FC236}">
                <a16:creationId xmlns:a16="http://schemas.microsoft.com/office/drawing/2014/main" id="{00000000-0008-0000-0400-00004B010000}"/>
              </a:ext>
            </a:extLst>
          </xdr:cNvPr>
          <xdr:cNvSpPr>
            <a:spLocks noChangeArrowheads="1"/>
          </xdr:cNvSpPr>
        </xdr:nvSpPr>
        <xdr:spPr bwMode="auto">
          <a:xfrm>
            <a:off x="9218067" y="21166670"/>
            <a:ext cx="1428750" cy="486830"/>
          </a:xfrm>
          <a:prstGeom prst="rect">
            <a:avLst/>
          </a:prstGeom>
          <a:solidFill>
            <a:srgbClr val="0070C0"/>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(dane, odvody, clá</a:t>
            </a:r>
            <a:r>
              <a:rPr lang="sk-SK" sz="800" kern="1200" baseline="0">
                <a:solidFill>
                  <a:srgbClr val="FFFFFF"/>
                </a:solidFill>
                <a:effectLst/>
                <a:latin typeface="Arial"/>
                <a:ea typeface="Times New Roman"/>
                <a:cs typeface="+mn-cs"/>
              </a:rPr>
              <a:t> </a:t>
            </a:r>
            <a:r>
              <a:rPr lang="sk-SK" sz="800" kern="1200">
                <a:solidFill>
                  <a:srgbClr val="FFFFFF"/>
                </a:solidFill>
                <a:effectLst/>
                <a:latin typeface="Arial"/>
                <a:ea typeface="Times New Roman"/>
                <a:cs typeface="+mn-cs"/>
              </a:rPr>
              <a:t>a poplatky, ktorých cieľom je znižovať negatívne externality) na celé podnikateľské prostredie</a:t>
            </a:r>
          </a:p>
        </xdr:txBody>
      </xdr:sp>
      <xdr:sp macro="" textlink="">
        <xdr:nvSpPr>
          <xdr:cNvPr id="332" name="Rectangle 3">
            <a:extLst>
              <a:ext uri="{FF2B5EF4-FFF2-40B4-BE49-F238E27FC236}">
                <a16:creationId xmlns:a16="http://schemas.microsoft.com/office/drawing/2014/main" id="{00000000-0008-0000-0400-00004C010000}"/>
              </a:ext>
            </a:extLst>
          </xdr:cNvPr>
          <xdr:cNvSpPr>
            <a:spLocks noChangeArrowheads="1"/>
          </xdr:cNvSpPr>
        </xdr:nvSpPr>
        <xdr:spPr bwMode="auto">
          <a:xfrm>
            <a:off x="10767460" y="21170905"/>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(iné poplatky) na celé podnikateľské prostredie</a:t>
            </a:r>
          </a:p>
        </xdr:txBody>
      </xdr:sp>
      <xdr:sp macro="" textlink="">
        <xdr:nvSpPr>
          <xdr:cNvPr id="333" name="Rectangle 3">
            <a:extLst>
              <a:ext uri="{FF2B5EF4-FFF2-40B4-BE49-F238E27FC236}">
                <a16:creationId xmlns:a16="http://schemas.microsoft.com/office/drawing/2014/main" id="{00000000-0008-0000-0400-00004D01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334" name="BlokTextu 333">
            <a:extLst>
              <a:ext uri="{FF2B5EF4-FFF2-40B4-BE49-F238E27FC236}">
                <a16:creationId xmlns:a16="http://schemas.microsoft.com/office/drawing/2014/main" id="{00000000-0008-0000-0400-00004E01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35" name="BlokTextu 334">
            <a:extLst>
              <a:ext uri="{FF2B5EF4-FFF2-40B4-BE49-F238E27FC236}">
                <a16:creationId xmlns:a16="http://schemas.microsoft.com/office/drawing/2014/main" id="{00000000-0008-0000-0400-00004F01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36" name="BlokTextu 335">
            <a:extLst>
              <a:ext uri="{FF2B5EF4-FFF2-40B4-BE49-F238E27FC236}">
                <a16:creationId xmlns:a16="http://schemas.microsoft.com/office/drawing/2014/main" id="{00000000-0008-0000-0400-00005001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79</xdr:row>
      <xdr:rowOff>84669</xdr:rowOff>
    </xdr:from>
    <xdr:to>
      <xdr:col>3</xdr:col>
      <xdr:colOff>232834</xdr:colOff>
      <xdr:row>82</xdr:row>
      <xdr:rowOff>95249</xdr:rowOff>
    </xdr:to>
    <xdr:sp macro="" textlink="">
      <xdr:nvSpPr>
        <xdr:cNvPr id="337" name="Rectangle 3">
          <a:extLst>
            <a:ext uri="{FF2B5EF4-FFF2-40B4-BE49-F238E27FC236}">
              <a16:creationId xmlns:a16="http://schemas.microsoft.com/office/drawing/2014/main" id="{00000000-0008-0000-0400-000051010000}"/>
            </a:ext>
          </a:extLst>
        </xdr:cNvPr>
        <xdr:cNvSpPr>
          <a:spLocks noChangeArrowheads="1"/>
        </xdr:cNvSpPr>
      </xdr:nvSpPr>
      <xdr:spPr bwMode="auto">
        <a:xfrm>
          <a:off x="441326" y="21611169"/>
          <a:ext cx="3782483"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clientData/>
  </xdr:twoCellAnchor>
  <xdr:twoCellAnchor>
    <xdr:from>
      <xdr:col>1</xdr:col>
      <xdr:colOff>27518</xdr:colOff>
      <xdr:row>82</xdr:row>
      <xdr:rowOff>141825</xdr:rowOff>
    </xdr:from>
    <xdr:to>
      <xdr:col>3</xdr:col>
      <xdr:colOff>180975</xdr:colOff>
      <xdr:row>85</xdr:row>
      <xdr:rowOff>152405</xdr:rowOff>
    </xdr:to>
    <xdr:sp macro="" textlink="">
      <xdr:nvSpPr>
        <xdr:cNvPr id="338" name="Rectangle 3">
          <a:extLst>
            <a:ext uri="{FF2B5EF4-FFF2-40B4-BE49-F238E27FC236}">
              <a16:creationId xmlns:a16="http://schemas.microsoft.com/office/drawing/2014/main" id="{00000000-0008-0000-0400-000052010000}"/>
            </a:ext>
          </a:extLst>
        </xdr:cNvPr>
        <xdr:cNvSpPr>
          <a:spLocks noChangeArrowheads="1"/>
        </xdr:cNvSpPr>
      </xdr:nvSpPr>
      <xdr:spPr bwMode="auto">
        <a:xfrm>
          <a:off x="437093" y="22154100"/>
          <a:ext cx="3734857"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a:t>
          </a:r>
          <a:r>
            <a:rPr lang="sk-SK" sz="800" kern="1200" baseline="0">
              <a:solidFill>
                <a:srgbClr val="FFFFFF"/>
              </a:solidFill>
              <a:effectLst/>
              <a:latin typeface="Arial"/>
              <a:ea typeface="Times New Roman"/>
              <a:cs typeface="+mn-cs"/>
            </a:rPr>
            <a:t> ročný vplyv</a:t>
          </a:r>
          <a:r>
            <a:rPr lang="sk-SK" sz="800" kern="1200">
              <a:solidFill>
                <a:srgbClr val="FFFFFF"/>
              </a:solidFill>
              <a:effectLst/>
              <a:latin typeface="Arial"/>
              <a:ea typeface="Times New Roman"/>
              <a:cs typeface="+mn-cs"/>
            </a:rPr>
            <a:t> </a:t>
          </a:r>
          <a:endParaRPr lang="en-US" sz="800" kern="1200">
            <a:solidFill>
              <a:srgbClr val="FFFFFF"/>
            </a:solidFill>
            <a:effectLst/>
            <a:latin typeface="Arial"/>
            <a:ea typeface="Times New Roman"/>
            <a:cs typeface="+mn-cs"/>
          </a:endParaRPr>
        </a:p>
      </xdr:txBody>
    </xdr:sp>
    <xdr:clientData/>
  </xdr:twoCellAnchor>
  <xdr:twoCellAnchor>
    <xdr:from>
      <xdr:col>3</xdr:col>
      <xdr:colOff>488159</xdr:colOff>
      <xdr:row>79</xdr:row>
      <xdr:rowOff>86797</xdr:rowOff>
    </xdr:from>
    <xdr:to>
      <xdr:col>13</xdr:col>
      <xdr:colOff>15241</xdr:colOff>
      <xdr:row>89</xdr:row>
      <xdr:rowOff>42740</xdr:rowOff>
    </xdr:to>
    <xdr:grpSp>
      <xdr:nvGrpSpPr>
        <xdr:cNvPr id="342" name="Skupina 341">
          <a:extLst>
            <a:ext uri="{FF2B5EF4-FFF2-40B4-BE49-F238E27FC236}">
              <a16:creationId xmlns:a16="http://schemas.microsoft.com/office/drawing/2014/main" id="{00000000-0008-0000-0400-000056010000}"/>
            </a:ext>
          </a:extLst>
        </xdr:cNvPr>
        <xdr:cNvGrpSpPr/>
      </xdr:nvGrpSpPr>
      <xdr:grpSpPr>
        <a:xfrm>
          <a:off x="4476753" y="21077516"/>
          <a:ext cx="6801801" cy="1622818"/>
          <a:chOff x="4440762" y="17030719"/>
          <a:chExt cx="6646881" cy="1543929"/>
        </a:xfrm>
      </xdr:grpSpPr>
      <xdr:sp macro="" textlink="">
        <xdr:nvSpPr>
          <xdr:cNvPr id="343" name="Rectangle 3">
            <a:extLst>
              <a:ext uri="{FF2B5EF4-FFF2-40B4-BE49-F238E27FC236}">
                <a16:creationId xmlns:a16="http://schemas.microsoft.com/office/drawing/2014/main" id="{00000000-0008-0000-0400-000057010000}"/>
              </a:ext>
            </a:extLst>
          </xdr:cNvPr>
          <xdr:cNvSpPr>
            <a:spLocks noChangeArrowheads="1"/>
          </xdr:cNvSpPr>
        </xdr:nvSpPr>
        <xdr:spPr bwMode="auto">
          <a:xfrm>
            <a:off x="9254049" y="17043404"/>
            <a:ext cx="1833594"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a:t>
            </a:r>
            <a:r>
              <a:rPr lang="sk-SK" sz="800" kern="1200" baseline="0">
                <a:solidFill>
                  <a:srgbClr val="FFFFFF"/>
                </a:solidFill>
                <a:effectLst/>
                <a:latin typeface="Arial"/>
                <a:ea typeface="Times New Roman"/>
                <a:cs typeface="+mn-cs"/>
              </a:rPr>
              <a:t>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sp macro="" textlink="">
        <xdr:nvSpPr>
          <xdr:cNvPr id="344" name="Rectangle 3">
            <a:extLst>
              <a:ext uri="{FF2B5EF4-FFF2-40B4-BE49-F238E27FC236}">
                <a16:creationId xmlns:a16="http://schemas.microsoft.com/office/drawing/2014/main" id="{00000000-0008-0000-0400-000058010000}"/>
              </a:ext>
            </a:extLst>
          </xdr:cNvPr>
          <xdr:cNvSpPr>
            <a:spLocks noChangeArrowheads="1"/>
          </xdr:cNvSpPr>
        </xdr:nvSpPr>
        <xdr:spPr bwMode="auto">
          <a:xfrm>
            <a:off x="9268865" y="17576810"/>
            <a:ext cx="180379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 ročný</a:t>
            </a:r>
            <a:r>
              <a:rPr lang="sk-SK" sz="800" kern="1200" baseline="0">
                <a:solidFill>
                  <a:srgbClr val="FFFFFF"/>
                </a:solidFill>
                <a:effectLst/>
                <a:latin typeface="Arial"/>
                <a:ea typeface="Times New Roman"/>
                <a:cs typeface="+mn-cs"/>
              </a:rPr>
              <a:t> vplyv</a:t>
            </a:r>
            <a:endParaRPr lang="en-US" sz="800" kern="1200">
              <a:solidFill>
                <a:srgbClr val="FFFFFF"/>
              </a:solidFill>
              <a:effectLst/>
              <a:latin typeface="Arial"/>
              <a:ea typeface="Times New Roman"/>
              <a:cs typeface="+mn-cs"/>
            </a:endParaRPr>
          </a:p>
        </xdr:txBody>
      </xdr:sp>
      <xdr:sp macro="" textlink="">
        <xdr:nvSpPr>
          <xdr:cNvPr id="345" name="Rectangle 3">
            <a:extLst>
              <a:ext uri="{FF2B5EF4-FFF2-40B4-BE49-F238E27FC236}">
                <a16:creationId xmlns:a16="http://schemas.microsoft.com/office/drawing/2014/main" id="{00000000-0008-0000-0400-000059010000}"/>
              </a:ext>
            </a:extLst>
          </xdr:cNvPr>
          <xdr:cNvSpPr>
            <a:spLocks noChangeArrowheads="1"/>
          </xdr:cNvSpPr>
        </xdr:nvSpPr>
        <xdr:spPr bwMode="auto">
          <a:xfrm>
            <a:off x="9262522" y="18099629"/>
            <a:ext cx="1802637"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346" name="Rectangle 3">
            <a:extLst>
              <a:ext uri="{FF2B5EF4-FFF2-40B4-BE49-F238E27FC236}">
                <a16:creationId xmlns:a16="http://schemas.microsoft.com/office/drawing/2014/main" id="{00000000-0008-0000-0400-00005A010000}"/>
              </a:ext>
            </a:extLst>
          </xdr:cNvPr>
          <xdr:cNvSpPr>
            <a:spLocks noChangeArrowheads="1"/>
          </xdr:cNvSpPr>
        </xdr:nvSpPr>
        <xdr:spPr bwMode="auto">
          <a:xfrm>
            <a:off x="4440762" y="17030719"/>
            <a:ext cx="1261539" cy="475019"/>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grpSp>
    <xdr:clientData/>
  </xdr:twoCellAnchor>
  <xdr:twoCellAnchor editAs="oneCell">
    <xdr:from>
      <xdr:col>1</xdr:col>
      <xdr:colOff>47625</xdr:colOff>
      <xdr:row>68</xdr:row>
      <xdr:rowOff>0</xdr:rowOff>
    </xdr:from>
    <xdr:to>
      <xdr:col>4</xdr:col>
      <xdr:colOff>220134</xdr:colOff>
      <xdr:row>70</xdr:row>
      <xdr:rowOff>83609</xdr:rowOff>
    </xdr:to>
    <xdr:sp macro="" textlink="">
      <xdr:nvSpPr>
        <xdr:cNvPr id="347" name="AutoShape 1">
          <a:extLst>
            <a:ext uri="{FF2B5EF4-FFF2-40B4-BE49-F238E27FC236}">
              <a16:creationId xmlns:a16="http://schemas.microsoft.com/office/drawing/2014/main" id="{00000000-0008-0000-0400-00005B010000}"/>
            </a:ext>
          </a:extLst>
        </xdr:cNvPr>
        <xdr:cNvSpPr>
          <a:spLocks noChangeAspect="1" noChangeArrowheads="1"/>
        </xdr:cNvSpPr>
      </xdr:nvSpPr>
      <xdr:spPr bwMode="auto">
        <a:xfrm>
          <a:off x="457200" y="19402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27</xdr:row>
      <xdr:rowOff>28575</xdr:rowOff>
    </xdr:from>
    <xdr:to>
      <xdr:col>4</xdr:col>
      <xdr:colOff>220134</xdr:colOff>
      <xdr:row>29</xdr:row>
      <xdr:rowOff>104775</xdr:rowOff>
    </xdr:to>
    <xdr:sp macro="" textlink="">
      <xdr:nvSpPr>
        <xdr:cNvPr id="348" name="AutoShape 1">
          <a:extLst>
            <a:ext uri="{FF2B5EF4-FFF2-40B4-BE49-F238E27FC236}">
              <a16:creationId xmlns:a16="http://schemas.microsoft.com/office/drawing/2014/main" id="{00000000-0008-0000-0400-00005C010000}"/>
            </a:ext>
          </a:extLst>
        </xdr:cNvPr>
        <xdr:cNvSpPr>
          <a:spLocks noChangeAspect="1" noChangeArrowheads="1"/>
        </xdr:cNvSpPr>
      </xdr:nvSpPr>
      <xdr:spPr bwMode="auto">
        <a:xfrm>
          <a:off x="457200" y="1256347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91</xdr:row>
      <xdr:rowOff>148166</xdr:rowOff>
    </xdr:from>
    <xdr:to>
      <xdr:col>2</xdr:col>
      <xdr:colOff>4233</xdr:colOff>
      <xdr:row>94</xdr:row>
      <xdr:rowOff>117686</xdr:rowOff>
    </xdr:to>
    <xdr:grpSp>
      <xdr:nvGrpSpPr>
        <xdr:cNvPr id="349" name="Skupina 348">
          <a:extLst>
            <a:ext uri="{FF2B5EF4-FFF2-40B4-BE49-F238E27FC236}">
              <a16:creationId xmlns:a16="http://schemas.microsoft.com/office/drawing/2014/main" id="{00000000-0008-0000-0400-00005D010000}"/>
            </a:ext>
          </a:extLst>
        </xdr:cNvPr>
        <xdr:cNvGrpSpPr/>
      </xdr:nvGrpSpPr>
      <xdr:grpSpPr>
        <a:xfrm>
          <a:off x="447146" y="23139135"/>
          <a:ext cx="2938462" cy="469582"/>
          <a:chOff x="0" y="0"/>
          <a:chExt cx="2838450" cy="445770"/>
        </a:xfrm>
      </xdr:grpSpPr>
      <xdr:sp macro="" textlink="">
        <xdr:nvSpPr>
          <xdr:cNvPr id="350" name="Textové pole 2">
            <a:extLst>
              <a:ext uri="{FF2B5EF4-FFF2-40B4-BE49-F238E27FC236}">
                <a16:creationId xmlns:a16="http://schemas.microsoft.com/office/drawing/2014/main" id="{00000000-0008-0000-0400-00005E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1" name="Textové pole 2">
            <a:extLst>
              <a:ext uri="{FF2B5EF4-FFF2-40B4-BE49-F238E27FC236}">
                <a16:creationId xmlns:a16="http://schemas.microsoft.com/office/drawing/2014/main" id="{00000000-0008-0000-0400-00005F01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2" name="Textové pole 2">
            <a:extLst>
              <a:ext uri="{FF2B5EF4-FFF2-40B4-BE49-F238E27FC236}">
                <a16:creationId xmlns:a16="http://schemas.microsoft.com/office/drawing/2014/main" id="{00000000-0008-0000-0400-00006001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3" name="Textové pole 2">
            <a:extLst>
              <a:ext uri="{FF2B5EF4-FFF2-40B4-BE49-F238E27FC236}">
                <a16:creationId xmlns:a16="http://schemas.microsoft.com/office/drawing/2014/main" id="{00000000-0008-0000-0400-00006101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4" name="Textové pole 2">
            <a:extLst>
              <a:ext uri="{FF2B5EF4-FFF2-40B4-BE49-F238E27FC236}">
                <a16:creationId xmlns:a16="http://schemas.microsoft.com/office/drawing/2014/main" id="{00000000-0008-0000-0400-00006201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91</xdr:row>
      <xdr:rowOff>84667</xdr:rowOff>
    </xdr:from>
    <xdr:to>
      <xdr:col>16</xdr:col>
      <xdr:colOff>310091</xdr:colOff>
      <xdr:row>94</xdr:row>
      <xdr:rowOff>54187</xdr:rowOff>
    </xdr:to>
    <xdr:grpSp>
      <xdr:nvGrpSpPr>
        <xdr:cNvPr id="355" name="Skupina 354">
          <a:extLst>
            <a:ext uri="{FF2B5EF4-FFF2-40B4-BE49-F238E27FC236}">
              <a16:creationId xmlns:a16="http://schemas.microsoft.com/office/drawing/2014/main" id="{00000000-0008-0000-0400-000063010000}"/>
            </a:ext>
          </a:extLst>
        </xdr:cNvPr>
        <xdr:cNvGrpSpPr/>
      </xdr:nvGrpSpPr>
      <xdr:grpSpPr>
        <a:xfrm>
          <a:off x="9462822" y="23075636"/>
          <a:ext cx="3932238" cy="469582"/>
          <a:chOff x="0" y="0"/>
          <a:chExt cx="3971925" cy="445770"/>
        </a:xfrm>
      </xdr:grpSpPr>
      <xdr:sp macro="" textlink="">
        <xdr:nvSpPr>
          <xdr:cNvPr id="356" name="Textové pole 2">
            <a:extLst>
              <a:ext uri="{FF2B5EF4-FFF2-40B4-BE49-F238E27FC236}">
                <a16:creationId xmlns:a16="http://schemas.microsoft.com/office/drawing/2014/main" id="{00000000-0008-0000-0400-00006401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357" name="Skupina 356">
            <a:extLst>
              <a:ext uri="{FF2B5EF4-FFF2-40B4-BE49-F238E27FC236}">
                <a16:creationId xmlns:a16="http://schemas.microsoft.com/office/drawing/2014/main" id="{00000000-0008-0000-0400-000065010000}"/>
              </a:ext>
            </a:extLst>
          </xdr:cNvPr>
          <xdr:cNvGrpSpPr/>
        </xdr:nvGrpSpPr>
        <xdr:grpSpPr>
          <a:xfrm>
            <a:off x="0" y="0"/>
            <a:ext cx="2874010" cy="445770"/>
            <a:chOff x="0" y="0"/>
            <a:chExt cx="2874010" cy="445770"/>
          </a:xfrm>
        </xdr:grpSpPr>
        <xdr:sp macro="" textlink="">
          <xdr:nvSpPr>
            <xdr:cNvPr id="358" name="Textové pole 2">
              <a:extLst>
                <a:ext uri="{FF2B5EF4-FFF2-40B4-BE49-F238E27FC236}">
                  <a16:creationId xmlns:a16="http://schemas.microsoft.com/office/drawing/2014/main" id="{00000000-0008-0000-0400-00006601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9" name="Textové pole 2">
              <a:extLst>
                <a:ext uri="{FF2B5EF4-FFF2-40B4-BE49-F238E27FC236}">
                  <a16:creationId xmlns:a16="http://schemas.microsoft.com/office/drawing/2014/main" id="{00000000-0008-0000-0400-00006701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60" name="Textové pole 2">
              <a:extLst>
                <a:ext uri="{FF2B5EF4-FFF2-40B4-BE49-F238E27FC236}">
                  <a16:creationId xmlns:a16="http://schemas.microsoft.com/office/drawing/2014/main" id="{00000000-0008-0000-0400-00006801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61" name="Textové pole 2">
              <a:extLst>
                <a:ext uri="{FF2B5EF4-FFF2-40B4-BE49-F238E27FC236}">
                  <a16:creationId xmlns:a16="http://schemas.microsoft.com/office/drawing/2014/main" id="{00000000-0008-0000-0400-000069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2" name="Textové pole 2">
              <a:extLst>
                <a:ext uri="{FF2B5EF4-FFF2-40B4-BE49-F238E27FC236}">
                  <a16:creationId xmlns:a16="http://schemas.microsoft.com/office/drawing/2014/main" id="{00000000-0008-0000-0400-00006A01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3" name="Textové pole 2">
              <a:extLst>
                <a:ext uri="{FF2B5EF4-FFF2-40B4-BE49-F238E27FC236}">
                  <a16:creationId xmlns:a16="http://schemas.microsoft.com/office/drawing/2014/main" id="{00000000-0008-0000-0400-00006B01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xdr:from>
      <xdr:col>3</xdr:col>
      <xdr:colOff>495779</xdr:colOff>
      <xdr:row>82</xdr:row>
      <xdr:rowOff>140142</xdr:rowOff>
    </xdr:from>
    <xdr:to>
      <xdr:col>5</xdr:col>
      <xdr:colOff>368795</xdr:colOff>
      <xdr:row>85</xdr:row>
      <xdr:rowOff>139443</xdr:rowOff>
    </xdr:to>
    <xdr:sp macro="" textlink="">
      <xdr:nvSpPr>
        <xdr:cNvPr id="365" name="Rectangle 3">
          <a:extLst>
            <a:ext uri="{FF2B5EF4-FFF2-40B4-BE49-F238E27FC236}">
              <a16:creationId xmlns:a16="http://schemas.microsoft.com/office/drawing/2014/main" id="{00000000-0008-0000-0400-00006D010000}"/>
            </a:ext>
          </a:extLst>
        </xdr:cNvPr>
        <xdr:cNvSpPr>
          <a:spLocks noChangeArrowheads="1"/>
        </xdr:cNvSpPr>
      </xdr:nvSpPr>
      <xdr:spPr bwMode="auto">
        <a:xfrm>
          <a:off x="4486754" y="22152417"/>
          <a:ext cx="1244616" cy="485076"/>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clientData/>
  </xdr:twoCellAnchor>
  <xdr:oneCellAnchor>
    <xdr:from>
      <xdr:col>3</xdr:col>
      <xdr:colOff>258455</xdr:colOff>
      <xdr:row>83</xdr:row>
      <xdr:rowOff>100986</xdr:rowOff>
    </xdr:from>
    <xdr:ext cx="239168" cy="264560"/>
    <xdr:sp macro="" textlink="">
      <xdr:nvSpPr>
        <xdr:cNvPr id="366" name="BlokTextu 365">
          <a:extLst>
            <a:ext uri="{FF2B5EF4-FFF2-40B4-BE49-F238E27FC236}">
              <a16:creationId xmlns:a16="http://schemas.microsoft.com/office/drawing/2014/main" id="{00000000-0008-0000-0400-00006E010000}"/>
            </a:ext>
          </a:extLst>
        </xdr:cNvPr>
        <xdr:cNvSpPr txBox="1"/>
      </xdr:nvSpPr>
      <xdr:spPr>
        <a:xfrm>
          <a:off x="4249430" y="2227518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oneCellAnchor>
    <xdr:from>
      <xdr:col>3</xdr:col>
      <xdr:colOff>266075</xdr:colOff>
      <xdr:row>80</xdr:row>
      <xdr:rowOff>55266</xdr:rowOff>
    </xdr:from>
    <xdr:ext cx="239168" cy="264560"/>
    <xdr:sp macro="" textlink="">
      <xdr:nvSpPr>
        <xdr:cNvPr id="367" name="BlokTextu 366">
          <a:extLst>
            <a:ext uri="{FF2B5EF4-FFF2-40B4-BE49-F238E27FC236}">
              <a16:creationId xmlns:a16="http://schemas.microsoft.com/office/drawing/2014/main" id="{00000000-0008-0000-0400-00006F010000}"/>
            </a:ext>
          </a:extLst>
        </xdr:cNvPr>
        <xdr:cNvSpPr txBox="1"/>
      </xdr:nvSpPr>
      <xdr:spPr>
        <a:xfrm>
          <a:off x="4257050" y="21743691"/>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80" zoomScaleNormal="80" workbookViewId="0">
      <selection activeCell="C20" sqref="C20"/>
    </sheetView>
  </sheetViews>
  <sheetFormatPr defaultColWidth="9.140625" defaultRowHeight="12.75" x14ac:dyDescent="0.2"/>
  <cols>
    <col min="1" max="1" width="2.140625" style="3" customWidth="1"/>
    <col min="2" max="2" width="35" style="3" customWidth="1"/>
    <col min="3" max="3" width="9.85546875" style="13" customWidth="1"/>
    <col min="4" max="4" width="21" style="14" customWidth="1"/>
    <col min="5" max="5" width="21.42578125" style="3" customWidth="1"/>
    <col min="6" max="6" width="22.140625" style="3" customWidth="1"/>
    <col min="7" max="7" width="18.28515625" style="3" customWidth="1"/>
    <col min="8" max="8" width="18.7109375" style="3" customWidth="1"/>
    <col min="9" max="9" width="15.7109375" style="3" hidden="1" customWidth="1"/>
    <col min="10" max="10" width="13.28515625" style="3" hidden="1" customWidth="1"/>
    <col min="11" max="11" width="21.28515625" style="3" hidden="1" customWidth="1"/>
    <col min="12" max="18" width="14.28515625" style="3" hidden="1" customWidth="1"/>
    <col min="19" max="20" width="21.42578125" style="3" customWidth="1"/>
    <col min="21" max="21" width="9.42578125" style="3" customWidth="1"/>
    <col min="22" max="22" width="9.140625" style="3" customWidth="1"/>
    <col min="23" max="16384" width="9.140625" style="3"/>
  </cols>
  <sheetData>
    <row r="1" spans="1:23" ht="13.5" thickBot="1" x14ac:dyDescent="0.25"/>
    <row r="2" spans="1:23" ht="46.5" customHeight="1" x14ac:dyDescent="0.2">
      <c r="B2" s="314" t="s">
        <v>23</v>
      </c>
      <c r="C2" s="315"/>
      <c r="D2" s="32" t="s">
        <v>27</v>
      </c>
      <c r="E2" s="33" t="s">
        <v>15</v>
      </c>
    </row>
    <row r="3" spans="1:23" ht="24.75" customHeight="1" x14ac:dyDescent="0.2">
      <c r="B3" s="308" t="s">
        <v>24</v>
      </c>
      <c r="C3" s="309"/>
      <c r="D3" s="42">
        <f>SUM(M11:M13)</f>
        <v>0</v>
      </c>
      <c r="E3" s="34">
        <f>SUM(N11:N13)</f>
        <v>0</v>
      </c>
    </row>
    <row r="4" spans="1:23" ht="24.75" customHeight="1" x14ac:dyDescent="0.2">
      <c r="B4" s="310" t="s">
        <v>25</v>
      </c>
      <c r="C4" s="311"/>
      <c r="D4" s="43">
        <f>SUM(O11:O13)</f>
        <v>0</v>
      </c>
      <c r="E4" s="35">
        <f>SUM(P11:P13)</f>
        <v>0</v>
      </c>
    </row>
    <row r="5" spans="1:23" ht="24.75" customHeight="1" x14ac:dyDescent="0.2">
      <c r="B5" s="312" t="s">
        <v>26</v>
      </c>
      <c r="C5" s="313"/>
      <c r="D5" s="44">
        <f>SUM(K11:K13)</f>
        <v>0</v>
      </c>
      <c r="E5" s="36">
        <f>SUM(L11:L13)</f>
        <v>0</v>
      </c>
    </row>
    <row r="6" spans="1:23" ht="32.25" customHeight="1" thickBot="1" x14ac:dyDescent="0.25">
      <c r="B6" s="37" t="s">
        <v>16</v>
      </c>
      <c r="C6" s="38"/>
      <c r="D6" s="45">
        <f>SUM(Q11:Q13)</f>
        <v>0</v>
      </c>
      <c r="E6" s="39">
        <f>SUM(R11:R13)</f>
        <v>0</v>
      </c>
    </row>
    <row r="8" spans="1:23" s="6" customFormat="1" ht="13.5" thickBot="1" x14ac:dyDescent="0.25">
      <c r="A8" s="7"/>
      <c r="B8" s="296" t="s">
        <v>14</v>
      </c>
      <c r="C8" s="296"/>
      <c r="D8" s="25">
        <v>835</v>
      </c>
      <c r="E8" s="4"/>
      <c r="F8" s="4"/>
      <c r="G8" s="4"/>
      <c r="H8" s="4"/>
      <c r="I8" s="4"/>
      <c r="J8" s="4"/>
      <c r="K8" s="4"/>
      <c r="L8" s="5"/>
      <c r="M8" s="4"/>
      <c r="N8" s="4"/>
      <c r="O8" s="4"/>
      <c r="P8" s="4"/>
      <c r="Q8" s="5"/>
      <c r="R8" s="5"/>
    </row>
    <row r="9" spans="1:23" s="6" customFormat="1" ht="20.25" customHeight="1" x14ac:dyDescent="0.2">
      <c r="A9" s="7"/>
      <c r="B9" s="297" t="s">
        <v>30</v>
      </c>
      <c r="C9" s="298"/>
      <c r="D9" s="298"/>
      <c r="E9" s="299" t="s">
        <v>28</v>
      </c>
      <c r="F9" s="299" t="s">
        <v>29</v>
      </c>
      <c r="G9" s="292" t="s">
        <v>35</v>
      </c>
      <c r="H9" s="294" t="s">
        <v>13</v>
      </c>
      <c r="I9" s="330" t="s">
        <v>13</v>
      </c>
      <c r="J9" s="332" t="s">
        <v>0</v>
      </c>
    </row>
    <row r="10" spans="1:23" s="12" customFormat="1" ht="60" customHeight="1" thickBot="1" x14ac:dyDescent="0.25">
      <c r="A10" s="23"/>
      <c r="B10" s="301" t="s">
        <v>31</v>
      </c>
      <c r="C10" s="302"/>
      <c r="D10" s="26" t="s">
        <v>32</v>
      </c>
      <c r="E10" s="300"/>
      <c r="F10" s="300"/>
      <c r="G10" s="293"/>
      <c r="H10" s="295"/>
      <c r="I10" s="331"/>
      <c r="J10" s="333"/>
      <c r="K10" s="24"/>
      <c r="L10" s="22"/>
      <c r="S10" s="19"/>
    </row>
    <row r="11" spans="1:23" s="17" customFormat="1" x14ac:dyDescent="0.2">
      <c r="A11" s="15"/>
      <c r="B11" s="40" t="s">
        <v>37</v>
      </c>
      <c r="C11" s="29">
        <f>IFERROR(VLOOKUP(B11,vstupy!$B$2:$C$13,2,FALSE),0)</f>
        <v>0</v>
      </c>
      <c r="D11" s="316">
        <v>0</v>
      </c>
      <c r="E11" s="318">
        <v>0</v>
      </c>
      <c r="F11" s="318">
        <v>0</v>
      </c>
      <c r="G11" s="316">
        <v>0</v>
      </c>
      <c r="H11" s="320" t="s">
        <v>36</v>
      </c>
      <c r="I11" s="322">
        <f>VLOOKUP(H11,vstupy!$B$17:$C$27,2,FALSE)</f>
        <v>0</v>
      </c>
      <c r="J11" s="324">
        <f>IF(D11=0,SUM(C11:C13),D11)</f>
        <v>0</v>
      </c>
      <c r="K11" s="326">
        <f>IF(I11&gt;0.9,($D$8/160)*(J11/60)*I11,($D$8/160)*(J11/60)*1)</f>
        <v>0</v>
      </c>
      <c r="L11" s="329">
        <f>K11*G11</f>
        <v>0</v>
      </c>
      <c r="M11" s="303">
        <f>IF(I11&gt;0.9,E11*I11,E11*1)</f>
        <v>0</v>
      </c>
      <c r="N11" s="306">
        <f>M11*G11</f>
        <v>0</v>
      </c>
      <c r="O11" s="303">
        <f>IF(I11&gt;0.9,I11*F11,F11*1)</f>
        <v>0</v>
      </c>
      <c r="P11" s="306">
        <f>O11*G11</f>
        <v>0</v>
      </c>
      <c r="Q11" s="307">
        <f>M11+O11+K11</f>
        <v>0</v>
      </c>
      <c r="R11" s="306">
        <f>L11+N11+P11</f>
        <v>0</v>
      </c>
      <c r="S11" s="16"/>
      <c r="W11" s="18"/>
    </row>
    <row r="12" spans="1:23" s="17" customFormat="1" x14ac:dyDescent="0.2">
      <c r="B12" s="40" t="s">
        <v>37</v>
      </c>
      <c r="C12" s="29">
        <f>IFERROR(VLOOKUP(B12,vstupy!$B$2:$C$12,2,FALSE),0)</f>
        <v>0</v>
      </c>
      <c r="D12" s="316"/>
      <c r="E12" s="318"/>
      <c r="F12" s="318"/>
      <c r="G12" s="316"/>
      <c r="H12" s="320"/>
      <c r="I12" s="322"/>
      <c r="J12" s="324"/>
      <c r="K12" s="327"/>
      <c r="L12" s="329"/>
      <c r="M12" s="304"/>
      <c r="N12" s="306"/>
      <c r="O12" s="304"/>
      <c r="P12" s="306"/>
      <c r="Q12" s="307"/>
      <c r="R12" s="306"/>
    </row>
    <row r="13" spans="1:23" s="17" customFormat="1" ht="13.5" thickBot="1" x14ac:dyDescent="0.25">
      <c r="B13" s="41" t="s">
        <v>37</v>
      </c>
      <c r="C13" s="30">
        <f>IFERROR(VLOOKUP(B13,vstupy!$B$2:$C$12,2,FALSE),0)</f>
        <v>0</v>
      </c>
      <c r="D13" s="317"/>
      <c r="E13" s="319"/>
      <c r="F13" s="319"/>
      <c r="G13" s="317"/>
      <c r="H13" s="321"/>
      <c r="I13" s="323"/>
      <c r="J13" s="325"/>
      <c r="K13" s="328"/>
      <c r="L13" s="329"/>
      <c r="M13" s="305"/>
      <c r="N13" s="306"/>
      <c r="O13" s="305"/>
      <c r="P13" s="306"/>
      <c r="Q13" s="307"/>
      <c r="R13" s="306"/>
      <c r="T13" s="21"/>
    </row>
    <row r="14" spans="1:23" x14ac:dyDescent="0.2">
      <c r="T14" s="20"/>
    </row>
    <row r="20" spans="3:4" x14ac:dyDescent="0.2">
      <c r="D20" s="31"/>
    </row>
    <row r="23" spans="3:4" x14ac:dyDescent="0.2">
      <c r="C23" s="3"/>
      <c r="D23" s="3"/>
    </row>
    <row r="24" spans="3:4" x14ac:dyDescent="0.2">
      <c r="C24" s="3"/>
      <c r="D24" s="3"/>
    </row>
    <row r="25" spans="3:4" x14ac:dyDescent="0.2">
      <c r="C25" s="3"/>
      <c r="D25" s="3"/>
    </row>
    <row r="26" spans="3:4" x14ac:dyDescent="0.2">
      <c r="C26" s="3"/>
      <c r="D26" s="3"/>
    </row>
    <row r="27" spans="3:4" x14ac:dyDescent="0.2">
      <c r="C27" s="3"/>
      <c r="D27" s="3"/>
    </row>
  </sheetData>
  <mergeCells count="28">
    <mergeCell ref="B3:C3"/>
    <mergeCell ref="B4:C4"/>
    <mergeCell ref="B5:C5"/>
    <mergeCell ref="B2:C2"/>
    <mergeCell ref="N11:N13"/>
    <mergeCell ref="D11:D13"/>
    <mergeCell ref="E11:E13"/>
    <mergeCell ref="F11:F13"/>
    <mergeCell ref="G11:G13"/>
    <mergeCell ref="H11:H13"/>
    <mergeCell ref="I11:I13"/>
    <mergeCell ref="J11:J13"/>
    <mergeCell ref="K11:K13"/>
    <mergeCell ref="L11:L13"/>
    <mergeCell ref="I9:I10"/>
    <mergeCell ref="J9:J10"/>
    <mergeCell ref="O11:O13"/>
    <mergeCell ref="P11:P13"/>
    <mergeCell ref="Q11:Q13"/>
    <mergeCell ref="R11:R13"/>
    <mergeCell ref="M11:M13"/>
    <mergeCell ref="G9:G10"/>
    <mergeCell ref="H9:H10"/>
    <mergeCell ref="B8:C8"/>
    <mergeCell ref="B9:D9"/>
    <mergeCell ref="E9:E10"/>
    <mergeCell ref="F9:F10"/>
    <mergeCell ref="B10:C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vstupy!$B$2:$B$13</xm:f>
          </x14:formula1>
          <xm:sqref>B11:B13</xm:sqref>
        </x14:dataValidation>
        <x14:dataValidation type="list" allowBlank="1" showInputMessage="1" showErrorMessage="1">
          <x14:formula1>
            <xm:f>vstupy!$B$17:$B$27</xm:f>
          </x14:formula1>
          <xm:sqref>H11:H13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69"/>
  <sheetViews>
    <sheetView showGridLines="0" tabSelected="1" zoomScale="80" zoomScaleNormal="80" workbookViewId="0">
      <pane xSplit="2" ySplit="10" topLeftCell="C11" activePane="bottomRight" state="frozen"/>
      <selection pane="topRight" activeCell="C1" sqref="C1"/>
      <selection pane="bottomLeft" activeCell="A8" sqref="A8"/>
      <selection pane="bottomRight" activeCell="C11" sqref="C11"/>
    </sheetView>
  </sheetViews>
  <sheetFormatPr defaultColWidth="9.140625" defaultRowHeight="12.75" outlineLevelCol="1" x14ac:dyDescent="0.2"/>
  <cols>
    <col min="1" max="1" width="2.140625" style="169" hidden="1" customWidth="1"/>
    <col min="2" max="2" width="7.85546875" style="169" customWidth="1"/>
    <col min="3" max="3" width="20.7109375" style="169" customWidth="1"/>
    <col min="4" max="4" width="15.85546875" style="169" customWidth="1"/>
    <col min="5" max="5" width="37.28515625" style="170" customWidth="1"/>
    <col min="6" max="6" width="10.140625" style="170" customWidth="1"/>
    <col min="7" max="7" width="10.85546875" style="170" customWidth="1"/>
    <col min="8" max="8" width="14.28515625" style="171" customWidth="1"/>
    <col min="9" max="9" width="11.140625" style="171" customWidth="1"/>
    <col min="10" max="10" width="25.140625" style="170" customWidth="1"/>
    <col min="11" max="11" width="16" style="170" customWidth="1"/>
    <col min="12" max="12" width="0.140625" style="172" customWidth="1"/>
    <col min="13" max="13" width="15.42578125" style="170" customWidth="1"/>
    <col min="14" max="14" width="15.140625" style="172" hidden="1" customWidth="1"/>
    <col min="15" max="15" width="16" style="171" customWidth="1"/>
    <col min="16" max="17" width="14.5703125" style="170" customWidth="1"/>
    <col min="18" max="19" width="14.5703125" style="169" customWidth="1"/>
    <col min="20" max="20" width="0.140625" style="169" customWidth="1"/>
    <col min="21" max="21" width="14.5703125" style="170" customWidth="1"/>
    <col min="22" max="22" width="14.5703125" style="169" customWidth="1"/>
    <col min="23" max="23" width="14.5703125" style="173" hidden="1" customWidth="1"/>
    <col min="24" max="24" width="25" style="170" customWidth="1"/>
    <col min="25" max="29" width="20" style="170" customWidth="1"/>
    <col min="30" max="30" width="20" style="172" hidden="1" customWidth="1" outlineLevel="1"/>
    <col min="31" max="51" width="20" style="173" hidden="1" customWidth="1" outlineLevel="1"/>
    <col min="52" max="52" width="20" style="284" hidden="1" customWidth="1" outlineLevel="1"/>
    <col min="53" max="53" width="20" style="169" customWidth="1" collapsed="1"/>
    <col min="54" max="56" width="20" style="169" customWidth="1"/>
    <col min="57" max="57" width="13.85546875" style="169" customWidth="1"/>
    <col min="58" max="16384" width="9.140625" style="169"/>
  </cols>
  <sheetData>
    <row r="1" spans="1:52" ht="8.25" customHeight="1" x14ac:dyDescent="0.2"/>
    <row r="2" spans="1:52" ht="31.5" customHeight="1" x14ac:dyDescent="0.2">
      <c r="B2" s="462" t="s">
        <v>209</v>
      </c>
      <c r="C2" s="280" t="s">
        <v>187</v>
      </c>
      <c r="J2" s="171"/>
      <c r="K2" s="171"/>
      <c r="X2" s="171"/>
      <c r="Y2" s="171"/>
      <c r="Z2" s="171"/>
      <c r="AA2" s="171"/>
      <c r="AB2" s="171"/>
      <c r="AC2" s="171"/>
      <c r="AD2" s="285"/>
    </row>
    <row r="3" spans="1:52" ht="20.25" x14ac:dyDescent="0.3">
      <c r="B3" s="175"/>
      <c r="C3" s="175"/>
      <c r="D3" s="175"/>
      <c r="E3" s="175" t="s">
        <v>79</v>
      </c>
      <c r="J3" s="171"/>
      <c r="K3" s="171"/>
      <c r="N3" s="176"/>
      <c r="X3" s="171"/>
      <c r="Y3" s="171"/>
      <c r="Z3" s="171"/>
      <c r="AA3" s="171"/>
      <c r="AB3" s="171"/>
      <c r="AC3" s="171"/>
      <c r="AD3" s="285"/>
    </row>
    <row r="4" spans="1:52" ht="13.5" thickBot="1" x14ac:dyDescent="0.25">
      <c r="E4" s="169" t="s">
        <v>117</v>
      </c>
      <c r="J4" s="171"/>
      <c r="K4" s="171"/>
      <c r="O4" s="174"/>
      <c r="P4" s="169"/>
      <c r="Q4" s="169"/>
      <c r="U4" s="169"/>
      <c r="X4" s="171"/>
      <c r="Y4" s="171"/>
      <c r="Z4" s="171"/>
      <c r="AA4" s="171"/>
      <c r="AB4" s="171"/>
      <c r="AC4" s="171"/>
      <c r="AD4" s="285"/>
    </row>
    <row r="5" spans="1:52" s="181" customFormat="1" ht="14.25" customHeight="1" x14ac:dyDescent="0.2">
      <c r="A5" s="177"/>
      <c r="B5" s="275"/>
      <c r="C5" s="275"/>
      <c r="D5" s="275"/>
      <c r="E5" s="381"/>
      <c r="F5" s="381"/>
      <c r="G5" s="382"/>
      <c r="H5" s="382"/>
      <c r="I5" s="277"/>
      <c r="J5" s="275"/>
      <c r="K5" s="275"/>
      <c r="L5" s="180"/>
      <c r="M5" s="275"/>
      <c r="N5" s="180"/>
      <c r="O5" s="277"/>
      <c r="P5" s="345" t="s">
        <v>148</v>
      </c>
      <c r="Q5" s="346"/>
      <c r="R5" s="346"/>
      <c r="S5" s="346"/>
      <c r="T5" s="346"/>
      <c r="U5" s="346"/>
      <c r="V5" s="346"/>
      <c r="W5" s="347"/>
      <c r="X5" s="369" t="s">
        <v>150</v>
      </c>
      <c r="Y5" s="370"/>
      <c r="Z5" s="370"/>
      <c r="AA5" s="370"/>
      <c r="AB5" s="370"/>
      <c r="AC5" s="371"/>
      <c r="AD5" s="343" t="s">
        <v>153</v>
      </c>
      <c r="AE5" s="354" t="s">
        <v>192</v>
      </c>
      <c r="AF5" s="355"/>
      <c r="AG5" s="355"/>
      <c r="AH5" s="355"/>
      <c r="AI5" s="355"/>
      <c r="AJ5" s="355"/>
      <c r="AK5" s="355"/>
      <c r="AL5" s="355"/>
      <c r="AM5" s="354" t="s">
        <v>193</v>
      </c>
      <c r="AN5" s="355"/>
      <c r="AO5" s="355"/>
      <c r="AP5" s="355"/>
      <c r="AQ5" s="355"/>
      <c r="AR5" s="355"/>
      <c r="AS5" s="355"/>
      <c r="AT5" s="355"/>
      <c r="AU5" s="355"/>
      <c r="AV5" s="355"/>
      <c r="AW5" s="355"/>
      <c r="AX5" s="355"/>
      <c r="AY5" s="358" t="s">
        <v>152</v>
      </c>
      <c r="AZ5" s="342" t="s">
        <v>161</v>
      </c>
    </row>
    <row r="6" spans="1:52" s="181" customFormat="1" ht="27" customHeight="1" x14ac:dyDescent="0.2">
      <c r="A6" s="177"/>
      <c r="B6" s="182"/>
      <c r="C6" s="182"/>
      <c r="D6" s="182"/>
      <c r="E6" s="391" t="s">
        <v>116</v>
      </c>
      <c r="F6" s="391"/>
      <c r="G6" s="392"/>
      <c r="H6" s="392"/>
      <c r="I6" s="279">
        <v>1531.8</v>
      </c>
      <c r="J6" s="178"/>
      <c r="K6" s="178"/>
      <c r="L6" s="180"/>
      <c r="M6" s="178"/>
      <c r="N6" s="180"/>
      <c r="O6" s="184"/>
      <c r="P6" s="348"/>
      <c r="Q6" s="349"/>
      <c r="R6" s="349"/>
      <c r="S6" s="349"/>
      <c r="T6" s="349"/>
      <c r="U6" s="349"/>
      <c r="V6" s="349"/>
      <c r="W6" s="350"/>
      <c r="X6" s="372"/>
      <c r="Y6" s="373"/>
      <c r="Z6" s="373"/>
      <c r="AA6" s="373"/>
      <c r="AB6" s="373"/>
      <c r="AC6" s="374"/>
      <c r="AD6" s="344"/>
      <c r="AE6" s="356"/>
      <c r="AF6" s="357"/>
      <c r="AG6" s="357"/>
      <c r="AH6" s="357"/>
      <c r="AI6" s="357"/>
      <c r="AJ6" s="357"/>
      <c r="AK6" s="357"/>
      <c r="AL6" s="357"/>
      <c r="AM6" s="356"/>
      <c r="AN6" s="357"/>
      <c r="AO6" s="357"/>
      <c r="AP6" s="357"/>
      <c r="AQ6" s="357"/>
      <c r="AR6" s="357"/>
      <c r="AS6" s="357"/>
      <c r="AT6" s="357"/>
      <c r="AU6" s="357"/>
      <c r="AV6" s="357"/>
      <c r="AW6" s="357"/>
      <c r="AX6" s="357"/>
      <c r="AY6" s="359"/>
      <c r="AZ6" s="342"/>
    </row>
    <row r="7" spans="1:52" s="181" customFormat="1" ht="21.75" customHeight="1" x14ac:dyDescent="0.2">
      <c r="A7" s="177"/>
      <c r="B7" s="182"/>
      <c r="C7" s="182"/>
      <c r="D7" s="182"/>
      <c r="E7" s="276"/>
      <c r="F7" s="276"/>
      <c r="G7" s="277"/>
      <c r="H7" s="277"/>
      <c r="I7" s="183"/>
      <c r="J7" s="275"/>
      <c r="K7" s="275"/>
      <c r="L7" s="180"/>
      <c r="M7" s="275"/>
      <c r="N7" s="180"/>
      <c r="O7" s="184"/>
      <c r="P7" s="351"/>
      <c r="Q7" s="352"/>
      <c r="R7" s="352"/>
      <c r="S7" s="352"/>
      <c r="T7" s="352"/>
      <c r="U7" s="352"/>
      <c r="V7" s="352"/>
      <c r="W7" s="353"/>
      <c r="X7" s="372"/>
      <c r="Y7" s="373"/>
      <c r="Z7" s="373"/>
      <c r="AA7" s="373"/>
      <c r="AB7" s="373"/>
      <c r="AC7" s="374"/>
      <c r="AD7" s="344"/>
      <c r="AE7" s="375" t="s">
        <v>151</v>
      </c>
      <c r="AF7" s="376"/>
      <c r="AG7" s="376"/>
      <c r="AH7" s="376"/>
      <c r="AI7" s="376"/>
      <c r="AJ7" s="376"/>
      <c r="AK7" s="376"/>
      <c r="AL7" s="377"/>
      <c r="AM7" s="375" t="s">
        <v>151</v>
      </c>
      <c r="AN7" s="376"/>
      <c r="AO7" s="376"/>
      <c r="AP7" s="376"/>
      <c r="AQ7" s="376"/>
      <c r="AR7" s="376"/>
      <c r="AS7" s="376"/>
      <c r="AT7" s="377"/>
      <c r="AU7" s="395" t="s">
        <v>194</v>
      </c>
      <c r="AV7" s="376"/>
      <c r="AW7" s="376"/>
      <c r="AX7" s="376"/>
      <c r="AY7" s="359"/>
      <c r="AZ7" s="342"/>
    </row>
    <row r="8" spans="1:52" s="181" customFormat="1" ht="15.75" customHeight="1" thickBot="1" x14ac:dyDescent="0.25">
      <c r="A8" s="177"/>
      <c r="B8" s="182"/>
      <c r="C8" s="182"/>
      <c r="D8" s="182"/>
      <c r="E8" s="185"/>
      <c r="F8" s="185"/>
      <c r="G8" s="179"/>
      <c r="H8" s="179"/>
      <c r="I8" s="183"/>
      <c r="J8" s="178"/>
      <c r="K8" s="178"/>
      <c r="L8" s="180"/>
      <c r="M8" s="178"/>
      <c r="N8" s="180"/>
      <c r="O8" s="184"/>
      <c r="P8" s="351"/>
      <c r="Q8" s="352"/>
      <c r="R8" s="352"/>
      <c r="S8" s="352"/>
      <c r="T8" s="352"/>
      <c r="U8" s="352"/>
      <c r="V8" s="352"/>
      <c r="W8" s="353"/>
      <c r="X8" s="372"/>
      <c r="Y8" s="373"/>
      <c r="Z8" s="373"/>
      <c r="AA8" s="373"/>
      <c r="AB8" s="373"/>
      <c r="AC8" s="374"/>
      <c r="AD8" s="344"/>
      <c r="AE8" s="378"/>
      <c r="AF8" s="379"/>
      <c r="AG8" s="379"/>
      <c r="AH8" s="379"/>
      <c r="AI8" s="379"/>
      <c r="AJ8" s="379"/>
      <c r="AK8" s="379"/>
      <c r="AL8" s="380"/>
      <c r="AM8" s="378"/>
      <c r="AN8" s="379"/>
      <c r="AO8" s="379"/>
      <c r="AP8" s="379"/>
      <c r="AQ8" s="379"/>
      <c r="AR8" s="379"/>
      <c r="AS8" s="379"/>
      <c r="AT8" s="380"/>
      <c r="AU8" s="396"/>
      <c r="AV8" s="379"/>
      <c r="AW8" s="379"/>
      <c r="AX8" s="379"/>
      <c r="AY8" s="359"/>
      <c r="AZ8" s="342"/>
    </row>
    <row r="9" spans="1:52" s="181" customFormat="1" ht="58.5" customHeight="1" x14ac:dyDescent="0.2">
      <c r="A9" s="177"/>
      <c r="B9" s="383" t="s">
        <v>66</v>
      </c>
      <c r="C9" s="387" t="s">
        <v>118</v>
      </c>
      <c r="D9" s="389" t="s">
        <v>165</v>
      </c>
      <c r="E9" s="336" t="s">
        <v>169</v>
      </c>
      <c r="F9" s="336" t="s">
        <v>170</v>
      </c>
      <c r="G9" s="336" t="s">
        <v>171</v>
      </c>
      <c r="H9" s="336" t="s">
        <v>208</v>
      </c>
      <c r="I9" s="336" t="s">
        <v>99</v>
      </c>
      <c r="J9" s="336" t="s">
        <v>71</v>
      </c>
      <c r="K9" s="336" t="s">
        <v>172</v>
      </c>
      <c r="L9" s="186" t="s">
        <v>87</v>
      </c>
      <c r="M9" s="336" t="s">
        <v>173</v>
      </c>
      <c r="N9" s="186" t="s">
        <v>108</v>
      </c>
      <c r="O9" s="334" t="s">
        <v>174</v>
      </c>
      <c r="P9" s="394" t="s">
        <v>88</v>
      </c>
      <c r="Q9" s="336"/>
      <c r="R9" s="393" t="s">
        <v>184</v>
      </c>
      <c r="S9" s="393"/>
      <c r="T9" s="264"/>
      <c r="U9" s="393" t="s">
        <v>185</v>
      </c>
      <c r="V9" s="393"/>
      <c r="W9" s="385" t="s">
        <v>175</v>
      </c>
      <c r="X9" s="360" t="s">
        <v>88</v>
      </c>
      <c r="Y9" s="361"/>
      <c r="Z9" s="362"/>
      <c r="AA9" s="363" t="s">
        <v>205</v>
      </c>
      <c r="AB9" s="365" t="s">
        <v>145</v>
      </c>
      <c r="AC9" s="367" t="s">
        <v>176</v>
      </c>
      <c r="AD9" s="187" t="s">
        <v>189</v>
      </c>
      <c r="AE9" s="188" t="s">
        <v>177</v>
      </c>
      <c r="AF9" s="188" t="s">
        <v>177</v>
      </c>
      <c r="AG9" s="189" t="s">
        <v>178</v>
      </c>
      <c r="AH9" s="189" t="s">
        <v>178</v>
      </c>
      <c r="AI9" s="190" t="s">
        <v>179</v>
      </c>
      <c r="AJ9" s="190" t="s">
        <v>179</v>
      </c>
      <c r="AK9" s="338" t="s">
        <v>180</v>
      </c>
      <c r="AL9" s="339"/>
      <c r="AM9" s="188" t="s">
        <v>177</v>
      </c>
      <c r="AN9" s="188" t="s">
        <v>177</v>
      </c>
      <c r="AO9" s="189" t="s">
        <v>178</v>
      </c>
      <c r="AP9" s="189" t="s">
        <v>178</v>
      </c>
      <c r="AQ9" s="190" t="s">
        <v>179</v>
      </c>
      <c r="AR9" s="190" t="s">
        <v>179</v>
      </c>
      <c r="AS9" s="338" t="s">
        <v>180</v>
      </c>
      <c r="AT9" s="339"/>
      <c r="AU9" s="397" t="s">
        <v>154</v>
      </c>
      <c r="AV9" s="397" t="s">
        <v>166</v>
      </c>
      <c r="AW9" s="397" t="s">
        <v>190</v>
      </c>
      <c r="AX9" s="338" t="s">
        <v>191</v>
      </c>
      <c r="AY9" s="340" t="s">
        <v>146</v>
      </c>
      <c r="AZ9" s="342"/>
    </row>
    <row r="10" spans="1:52" s="184" customFormat="1" ht="79.900000000000006" customHeight="1" thickBot="1" x14ac:dyDescent="0.25">
      <c r="A10" s="191"/>
      <c r="B10" s="384"/>
      <c r="C10" s="388"/>
      <c r="D10" s="390"/>
      <c r="E10" s="337"/>
      <c r="F10" s="337"/>
      <c r="G10" s="337"/>
      <c r="H10" s="337"/>
      <c r="I10" s="337"/>
      <c r="J10" s="337"/>
      <c r="K10" s="337"/>
      <c r="L10" s="265" t="s">
        <v>115</v>
      </c>
      <c r="M10" s="337"/>
      <c r="N10" s="265" t="s">
        <v>115</v>
      </c>
      <c r="O10" s="335"/>
      <c r="P10" s="192" t="s">
        <v>181</v>
      </c>
      <c r="Q10" s="193" t="s">
        <v>182</v>
      </c>
      <c r="R10" s="194" t="s">
        <v>72</v>
      </c>
      <c r="S10" s="194" t="s">
        <v>13</v>
      </c>
      <c r="T10" s="195" t="s">
        <v>13</v>
      </c>
      <c r="U10" s="196" t="s">
        <v>183</v>
      </c>
      <c r="V10" s="196" t="s">
        <v>13</v>
      </c>
      <c r="W10" s="386"/>
      <c r="X10" s="266" t="s">
        <v>181</v>
      </c>
      <c r="Y10" s="267" t="s">
        <v>182</v>
      </c>
      <c r="Z10" s="267" t="s">
        <v>147</v>
      </c>
      <c r="AA10" s="364"/>
      <c r="AB10" s="366"/>
      <c r="AC10" s="368"/>
      <c r="AD10" s="286" t="s">
        <v>149</v>
      </c>
      <c r="AE10" s="197" t="s">
        <v>33</v>
      </c>
      <c r="AF10" s="198" t="s">
        <v>144</v>
      </c>
      <c r="AG10" s="199" t="s">
        <v>33</v>
      </c>
      <c r="AH10" s="198" t="s">
        <v>34</v>
      </c>
      <c r="AI10" s="199" t="s">
        <v>33</v>
      </c>
      <c r="AJ10" s="198" t="s">
        <v>34</v>
      </c>
      <c r="AK10" s="200" t="s">
        <v>33</v>
      </c>
      <c r="AL10" s="201" t="s">
        <v>34</v>
      </c>
      <c r="AM10" s="197" t="s">
        <v>33</v>
      </c>
      <c r="AN10" s="198" t="s">
        <v>144</v>
      </c>
      <c r="AO10" s="199" t="s">
        <v>33</v>
      </c>
      <c r="AP10" s="198" t="s">
        <v>34</v>
      </c>
      <c r="AQ10" s="199" t="s">
        <v>33</v>
      </c>
      <c r="AR10" s="198" t="s">
        <v>34</v>
      </c>
      <c r="AS10" s="200" t="s">
        <v>33</v>
      </c>
      <c r="AT10" s="201" t="s">
        <v>34</v>
      </c>
      <c r="AU10" s="398"/>
      <c r="AV10" s="398"/>
      <c r="AW10" s="398"/>
      <c r="AX10" s="399"/>
      <c r="AY10" s="341"/>
      <c r="AZ10" s="342"/>
    </row>
    <row r="11" spans="1:52" ht="25.5" customHeight="1" x14ac:dyDescent="0.2">
      <c r="B11" s="202">
        <v>1</v>
      </c>
      <c r="C11" s="203"/>
      <c r="D11" s="203" t="s">
        <v>119</v>
      </c>
      <c r="E11" s="221"/>
      <c r="F11" s="221"/>
      <c r="G11" s="221"/>
      <c r="H11" s="204" t="s">
        <v>109</v>
      </c>
      <c r="I11" s="205"/>
      <c r="J11" s="204"/>
      <c r="K11" s="204"/>
      <c r="L11" s="207">
        <f t="shared" ref="L11:L18" si="0">IF(K11="N",0,K11)</f>
        <v>0</v>
      </c>
      <c r="M11" s="204"/>
      <c r="N11" s="207">
        <f t="shared" ref="N11:N18" si="1">IF(M11="N",0,M11)</f>
        <v>0</v>
      </c>
      <c r="O11" s="208" t="s">
        <v>109</v>
      </c>
      <c r="P11" s="223"/>
      <c r="Q11" s="204"/>
      <c r="R11" s="222"/>
      <c r="S11" s="214" t="s">
        <v>36</v>
      </c>
      <c r="T11" s="215">
        <f>VLOOKUP(S11,vstupy!$B$17:$C$27,2,FALSE)</f>
        <v>0</v>
      </c>
      <c r="U11" s="204"/>
      <c r="V11" s="214" t="s">
        <v>36</v>
      </c>
      <c r="W11" s="209">
        <f>VLOOKUP(V11,vstupy!$B$17:$C$27,2,FALSE)</f>
        <v>0</v>
      </c>
      <c r="X11" s="216"/>
      <c r="Y11" s="217"/>
      <c r="Z11" s="290">
        <f t="shared" ref="Z11:Z16" si="2">SUM(X11+Y11)</f>
        <v>0</v>
      </c>
      <c r="AA11" s="217"/>
      <c r="AB11" s="217"/>
      <c r="AC11" s="218" t="s">
        <v>109</v>
      </c>
      <c r="AD11" s="219">
        <f>IF($AC11="In (zvyšuje náklady)",Y11+AA11+AB11,-Y11-AA11-AB11)</f>
        <v>0</v>
      </c>
      <c r="AE11" s="210" t="str">
        <f t="shared" ref="AE11:AE42" si="3">IFERROR(IF(L11=0,"0",P11/K11),0)</f>
        <v>0</v>
      </c>
      <c r="AF11" s="220">
        <f t="shared" ref="AF11:AF42" si="4">P11</f>
        <v>0</v>
      </c>
      <c r="AG11" s="211" t="str">
        <f t="shared" ref="AG11:AG42" si="5">IFERROR(IF(L11=0,"0",Q11/K11),0)</f>
        <v>0</v>
      </c>
      <c r="AH11" s="220">
        <f t="shared" ref="AH11:AH42" si="6">Q11</f>
        <v>0</v>
      </c>
      <c r="AI11" s="220">
        <f t="shared" ref="AI11:AI42" si="7">R11*T11</f>
        <v>0</v>
      </c>
      <c r="AJ11" s="220">
        <f t="shared" ref="AJ11:AJ42" si="8">IFERROR(AI11*L11,0)</f>
        <v>0</v>
      </c>
      <c r="AK11" s="220">
        <f>IF(U11&gt;0,IF(W11&gt;0,($I$6/160)*(U11/60)*W11,0),IF(W11&gt;0,($I$6/160)*((#REF!)/60)*W11,0))</f>
        <v>0</v>
      </c>
      <c r="AL11" s="220">
        <f t="shared" ref="AL11:AL42" si="9">IFERROR(AK11*L11,0)</f>
        <v>0</v>
      </c>
      <c r="AM11" s="278" t="str">
        <f t="shared" ref="AM11:AM42" si="10">IF($H11="EÚ úplná harmonizácia","0",AE11)</f>
        <v>0</v>
      </c>
      <c r="AN11" s="278">
        <f t="shared" ref="AN11:AN42" si="11">IF($H11="EÚ úplná harmonizácia","0",AF11)</f>
        <v>0</v>
      </c>
      <c r="AO11" s="278" t="str">
        <f t="shared" ref="AO11:AO42" si="12">IF($H11="EÚ úplná harmonizácia","0",AG11)</f>
        <v>0</v>
      </c>
      <c r="AP11" s="278">
        <f t="shared" ref="AP11:AP42" si="13">IF($H11="EÚ úplná harmonizácia","0",AH11)</f>
        <v>0</v>
      </c>
      <c r="AQ11" s="278">
        <f t="shared" ref="AQ11:AQ42" si="14">IF($H11="EÚ úplná harmonizácia","0",AI11)</f>
        <v>0</v>
      </c>
      <c r="AR11" s="278">
        <f t="shared" ref="AR11:AR42" si="15">IF($H11="EÚ úplná harmonizácia","0",AJ11)</f>
        <v>0</v>
      </c>
      <c r="AS11" s="278">
        <f t="shared" ref="AS11:AS42" si="16">IF($H11="EÚ úplná harmonizácia","0",AK11)</f>
        <v>0</v>
      </c>
      <c r="AT11" s="278">
        <f t="shared" ref="AT11:AT42" si="17">IF($H11="EÚ úplná harmonizácia","0",AL11)</f>
        <v>0</v>
      </c>
      <c r="AU11" s="220">
        <f>AO11+AQ11+AS11</f>
        <v>0</v>
      </c>
      <c r="AV11" s="211">
        <f>IF($O11="In (zvyšuje náklady)",AU11,-AU11)</f>
        <v>0</v>
      </c>
      <c r="AW11" s="211">
        <f>AP11+AR11+AT11</f>
        <v>0</v>
      </c>
      <c r="AX11" s="278">
        <f>IF($O11="In (zvyšuje náklady)",AW11,-AW11)</f>
        <v>0</v>
      </c>
      <c r="AY11" s="287">
        <f>AX11-AD11</f>
        <v>0</v>
      </c>
      <c r="AZ11" s="288">
        <f>AY11-'Krok 2- Tabuľka č. 1'!H6</f>
        <v>0</v>
      </c>
    </row>
    <row r="12" spans="1:52" ht="25.5" customHeight="1" x14ac:dyDescent="0.2">
      <c r="B12" s="202">
        <v>2</v>
      </c>
      <c r="C12" s="203"/>
      <c r="D12" s="203" t="s">
        <v>119</v>
      </c>
      <c r="E12" s="221"/>
      <c r="F12" s="221"/>
      <c r="G12" s="221"/>
      <c r="H12" s="204" t="s">
        <v>109</v>
      </c>
      <c r="I12" s="205"/>
      <c r="J12" s="204"/>
      <c r="K12" s="204"/>
      <c r="L12" s="207">
        <f t="shared" si="0"/>
        <v>0</v>
      </c>
      <c r="M12" s="204"/>
      <c r="N12" s="207">
        <f t="shared" si="1"/>
        <v>0</v>
      </c>
      <c r="O12" s="208" t="s">
        <v>109</v>
      </c>
      <c r="P12" s="223"/>
      <c r="Q12" s="204"/>
      <c r="R12" s="222"/>
      <c r="S12" s="214" t="s">
        <v>36</v>
      </c>
      <c r="T12" s="215">
        <f>VLOOKUP(S12,vstupy!$B$17:$C$27,2,FALSE)</f>
        <v>0</v>
      </c>
      <c r="U12" s="204"/>
      <c r="V12" s="214" t="s">
        <v>36</v>
      </c>
      <c r="W12" s="209">
        <f>VLOOKUP(V12,vstupy!$B$17:$C$27,2,FALSE)</f>
        <v>0</v>
      </c>
      <c r="X12" s="216"/>
      <c r="Y12" s="217"/>
      <c r="Z12" s="290">
        <f t="shared" si="2"/>
        <v>0</v>
      </c>
      <c r="AA12" s="217"/>
      <c r="AB12" s="217"/>
      <c r="AC12" s="218" t="s">
        <v>109</v>
      </c>
      <c r="AD12" s="219">
        <f t="shared" ref="AD12:AD60" si="18">IF($AC12="In (zvyšuje náklady)",Y12+AA12+AB12,-Y12-AA12-AB12)</f>
        <v>0</v>
      </c>
      <c r="AE12" s="210" t="str">
        <f t="shared" si="3"/>
        <v>0</v>
      </c>
      <c r="AF12" s="220">
        <f t="shared" si="4"/>
        <v>0</v>
      </c>
      <c r="AG12" s="211" t="str">
        <f t="shared" si="5"/>
        <v>0</v>
      </c>
      <c r="AH12" s="220">
        <f t="shared" si="6"/>
        <v>0</v>
      </c>
      <c r="AI12" s="220">
        <f t="shared" si="7"/>
        <v>0</v>
      </c>
      <c r="AJ12" s="220">
        <f t="shared" si="8"/>
        <v>0</v>
      </c>
      <c r="AK12" s="220">
        <f>IF(U12&gt;0,IF(W12&gt;0,($I$6/160)*(U12/60)*W12,0),IF(W12&gt;0,($I$6/160)*((#REF!)/60)*W12,0))</f>
        <v>0</v>
      </c>
      <c r="AL12" s="220">
        <f t="shared" si="9"/>
        <v>0</v>
      </c>
      <c r="AM12" s="278" t="str">
        <f t="shared" si="10"/>
        <v>0</v>
      </c>
      <c r="AN12" s="278">
        <f t="shared" si="11"/>
        <v>0</v>
      </c>
      <c r="AO12" s="278" t="str">
        <f t="shared" si="12"/>
        <v>0</v>
      </c>
      <c r="AP12" s="278">
        <f t="shared" si="13"/>
        <v>0</v>
      </c>
      <c r="AQ12" s="278">
        <f t="shared" si="14"/>
        <v>0</v>
      </c>
      <c r="AR12" s="278">
        <f t="shared" si="15"/>
        <v>0</v>
      </c>
      <c r="AS12" s="278">
        <f t="shared" si="16"/>
        <v>0</v>
      </c>
      <c r="AT12" s="278">
        <f t="shared" si="17"/>
        <v>0</v>
      </c>
      <c r="AU12" s="220">
        <f t="shared" ref="AU12:AU18" si="19">AO12+AQ12+AS12</f>
        <v>0</v>
      </c>
      <c r="AV12" s="211">
        <f t="shared" ref="AV12:AV60" si="20">IF($O12="In (zvyšuje náklady)",AU12,-AU12)</f>
        <v>0</v>
      </c>
      <c r="AW12" s="211">
        <f t="shared" ref="AW12:AW18" si="21">AP12+AR12+AT12</f>
        <v>0</v>
      </c>
      <c r="AX12" s="278">
        <f t="shared" ref="AX12:AX60" si="22">IF($O12="In (zvyšuje náklady)",AW12,-AW12)</f>
        <v>0</v>
      </c>
      <c r="AY12" s="287">
        <f t="shared" ref="AY12:AY42" si="23">AX12-AD12</f>
        <v>0</v>
      </c>
      <c r="AZ12" s="288">
        <f>AY12-'Krok 2- Tabuľka č. 1'!H7</f>
        <v>0</v>
      </c>
    </row>
    <row r="13" spans="1:52" ht="25.5" customHeight="1" x14ac:dyDescent="0.2">
      <c r="B13" s="202">
        <v>3</v>
      </c>
      <c r="C13" s="203"/>
      <c r="D13" s="203" t="s">
        <v>119</v>
      </c>
      <c r="E13" s="221"/>
      <c r="F13" s="221"/>
      <c r="G13" s="221"/>
      <c r="H13" s="204" t="s">
        <v>109</v>
      </c>
      <c r="I13" s="205"/>
      <c r="J13" s="204"/>
      <c r="K13" s="204"/>
      <c r="L13" s="207">
        <f t="shared" si="0"/>
        <v>0</v>
      </c>
      <c r="M13" s="204"/>
      <c r="N13" s="207">
        <f t="shared" si="1"/>
        <v>0</v>
      </c>
      <c r="O13" s="208" t="s">
        <v>109</v>
      </c>
      <c r="P13" s="223"/>
      <c r="Q13" s="204"/>
      <c r="R13" s="222"/>
      <c r="S13" s="214" t="s">
        <v>36</v>
      </c>
      <c r="T13" s="215">
        <f>VLOOKUP(S13,vstupy!$B$17:$C$27,2,FALSE)</f>
        <v>0</v>
      </c>
      <c r="U13" s="204"/>
      <c r="V13" s="214" t="s">
        <v>36</v>
      </c>
      <c r="W13" s="209">
        <f>VLOOKUP(V13,vstupy!$B$17:$C$27,2,FALSE)</f>
        <v>0</v>
      </c>
      <c r="X13" s="216"/>
      <c r="Y13" s="217"/>
      <c r="Z13" s="290">
        <f t="shared" si="2"/>
        <v>0</v>
      </c>
      <c r="AA13" s="217"/>
      <c r="AB13" s="217"/>
      <c r="AC13" s="218" t="s">
        <v>109</v>
      </c>
      <c r="AD13" s="219">
        <f t="shared" si="18"/>
        <v>0</v>
      </c>
      <c r="AE13" s="210" t="str">
        <f t="shared" si="3"/>
        <v>0</v>
      </c>
      <c r="AF13" s="220">
        <f t="shared" si="4"/>
        <v>0</v>
      </c>
      <c r="AG13" s="211" t="str">
        <f t="shared" si="5"/>
        <v>0</v>
      </c>
      <c r="AH13" s="220">
        <f t="shared" si="6"/>
        <v>0</v>
      </c>
      <c r="AI13" s="220">
        <f t="shared" si="7"/>
        <v>0</v>
      </c>
      <c r="AJ13" s="220">
        <f t="shared" si="8"/>
        <v>0</v>
      </c>
      <c r="AK13" s="220">
        <f>IF(U13&gt;0,IF(W13&gt;0,($I$6/160)*(U13/60)*W13,0),IF(W13&gt;0,($I$6/160)*((#REF!)/60)*W13,0))</f>
        <v>0</v>
      </c>
      <c r="AL13" s="220">
        <f t="shared" si="9"/>
        <v>0</v>
      </c>
      <c r="AM13" s="278" t="str">
        <f t="shared" si="10"/>
        <v>0</v>
      </c>
      <c r="AN13" s="278">
        <f t="shared" si="11"/>
        <v>0</v>
      </c>
      <c r="AO13" s="278" t="str">
        <f t="shared" si="12"/>
        <v>0</v>
      </c>
      <c r="AP13" s="278">
        <f t="shared" si="13"/>
        <v>0</v>
      </c>
      <c r="AQ13" s="278">
        <f t="shared" si="14"/>
        <v>0</v>
      </c>
      <c r="AR13" s="278">
        <f t="shared" si="15"/>
        <v>0</v>
      </c>
      <c r="AS13" s="278">
        <f t="shared" si="16"/>
        <v>0</v>
      </c>
      <c r="AT13" s="278">
        <f t="shared" si="17"/>
        <v>0</v>
      </c>
      <c r="AU13" s="220">
        <f t="shared" si="19"/>
        <v>0</v>
      </c>
      <c r="AV13" s="211">
        <f t="shared" si="20"/>
        <v>0</v>
      </c>
      <c r="AW13" s="211">
        <f t="shared" si="21"/>
        <v>0</v>
      </c>
      <c r="AX13" s="278">
        <f t="shared" si="22"/>
        <v>0</v>
      </c>
      <c r="AY13" s="287">
        <f t="shared" si="23"/>
        <v>0</v>
      </c>
      <c r="AZ13" s="288">
        <f>AY13-'Krok 2- Tabuľka č. 1'!H8</f>
        <v>0</v>
      </c>
    </row>
    <row r="14" spans="1:52" ht="25.5" customHeight="1" x14ac:dyDescent="0.2">
      <c r="B14" s="202">
        <v>4</v>
      </c>
      <c r="C14" s="203"/>
      <c r="D14" s="203" t="s">
        <v>119</v>
      </c>
      <c r="E14" s="221"/>
      <c r="F14" s="221"/>
      <c r="G14" s="221"/>
      <c r="H14" s="204" t="s">
        <v>109</v>
      </c>
      <c r="I14" s="205"/>
      <c r="J14" s="204"/>
      <c r="K14" s="204"/>
      <c r="L14" s="207">
        <f t="shared" si="0"/>
        <v>0</v>
      </c>
      <c r="M14" s="204"/>
      <c r="N14" s="207">
        <f t="shared" si="1"/>
        <v>0</v>
      </c>
      <c r="O14" s="208" t="s">
        <v>109</v>
      </c>
      <c r="P14" s="223"/>
      <c r="Q14" s="204"/>
      <c r="R14" s="222"/>
      <c r="S14" s="214" t="s">
        <v>36</v>
      </c>
      <c r="T14" s="215">
        <f>VLOOKUP(S14,vstupy!$B$17:$C$27,2,FALSE)</f>
        <v>0</v>
      </c>
      <c r="U14" s="204"/>
      <c r="V14" s="214" t="s">
        <v>36</v>
      </c>
      <c r="W14" s="209">
        <f>VLOOKUP(V14,vstupy!$B$17:$C$27,2,FALSE)</f>
        <v>0</v>
      </c>
      <c r="X14" s="216"/>
      <c r="Y14" s="217"/>
      <c r="Z14" s="290">
        <f t="shared" si="2"/>
        <v>0</v>
      </c>
      <c r="AA14" s="217"/>
      <c r="AB14" s="217"/>
      <c r="AC14" s="218" t="s">
        <v>109</v>
      </c>
      <c r="AD14" s="219">
        <f t="shared" si="18"/>
        <v>0</v>
      </c>
      <c r="AE14" s="210" t="str">
        <f t="shared" si="3"/>
        <v>0</v>
      </c>
      <c r="AF14" s="220">
        <f t="shared" si="4"/>
        <v>0</v>
      </c>
      <c r="AG14" s="211" t="str">
        <f t="shared" si="5"/>
        <v>0</v>
      </c>
      <c r="AH14" s="220">
        <f t="shared" si="6"/>
        <v>0</v>
      </c>
      <c r="AI14" s="220">
        <f t="shared" si="7"/>
        <v>0</v>
      </c>
      <c r="AJ14" s="220">
        <f t="shared" si="8"/>
        <v>0</v>
      </c>
      <c r="AK14" s="220">
        <f>IF(U14&gt;0,IF(W14&gt;0,($I$6/160)*(U14/60)*W14,0),IF(W14&gt;0,($I$6/160)*((#REF!)/60)*W14,0))</f>
        <v>0</v>
      </c>
      <c r="AL14" s="220">
        <f t="shared" si="9"/>
        <v>0</v>
      </c>
      <c r="AM14" s="278" t="str">
        <f t="shared" si="10"/>
        <v>0</v>
      </c>
      <c r="AN14" s="278">
        <f t="shared" si="11"/>
        <v>0</v>
      </c>
      <c r="AO14" s="278" t="str">
        <f t="shared" si="12"/>
        <v>0</v>
      </c>
      <c r="AP14" s="278">
        <f t="shared" si="13"/>
        <v>0</v>
      </c>
      <c r="AQ14" s="278">
        <f t="shared" si="14"/>
        <v>0</v>
      </c>
      <c r="AR14" s="278">
        <f t="shared" si="15"/>
        <v>0</v>
      </c>
      <c r="AS14" s="278">
        <f t="shared" si="16"/>
        <v>0</v>
      </c>
      <c r="AT14" s="278">
        <f t="shared" si="17"/>
        <v>0</v>
      </c>
      <c r="AU14" s="220">
        <f t="shared" si="19"/>
        <v>0</v>
      </c>
      <c r="AV14" s="211">
        <f t="shared" si="20"/>
        <v>0</v>
      </c>
      <c r="AW14" s="211">
        <f t="shared" si="21"/>
        <v>0</v>
      </c>
      <c r="AX14" s="278">
        <f t="shared" si="22"/>
        <v>0</v>
      </c>
      <c r="AY14" s="287">
        <f t="shared" si="23"/>
        <v>0</v>
      </c>
      <c r="AZ14" s="288">
        <f>AY14-'Krok 2- Tabuľka č. 1'!H9</f>
        <v>0</v>
      </c>
    </row>
    <row r="15" spans="1:52" ht="25.5" customHeight="1" x14ac:dyDescent="0.2">
      <c r="B15" s="202">
        <v>5</v>
      </c>
      <c r="C15" s="203"/>
      <c r="D15" s="203" t="s">
        <v>119</v>
      </c>
      <c r="E15" s="221"/>
      <c r="F15" s="221"/>
      <c r="G15" s="221"/>
      <c r="H15" s="204" t="s">
        <v>109</v>
      </c>
      <c r="I15" s="205"/>
      <c r="J15" s="204"/>
      <c r="K15" s="204"/>
      <c r="L15" s="207">
        <f t="shared" si="0"/>
        <v>0</v>
      </c>
      <c r="M15" s="204"/>
      <c r="N15" s="207">
        <f t="shared" si="1"/>
        <v>0</v>
      </c>
      <c r="O15" s="208" t="s">
        <v>109</v>
      </c>
      <c r="P15" s="223"/>
      <c r="Q15" s="204"/>
      <c r="R15" s="222"/>
      <c r="S15" s="214" t="s">
        <v>36</v>
      </c>
      <c r="T15" s="215">
        <f>VLOOKUP(S15,vstupy!$B$17:$C$27,2,FALSE)</f>
        <v>0</v>
      </c>
      <c r="U15" s="204"/>
      <c r="V15" s="214" t="s">
        <v>36</v>
      </c>
      <c r="W15" s="209">
        <f>VLOOKUP(V15,vstupy!$B$17:$C$27,2,FALSE)</f>
        <v>0</v>
      </c>
      <c r="X15" s="216"/>
      <c r="Y15" s="217"/>
      <c r="Z15" s="290">
        <f t="shared" si="2"/>
        <v>0</v>
      </c>
      <c r="AA15" s="217"/>
      <c r="AB15" s="217"/>
      <c r="AC15" s="218" t="s">
        <v>109</v>
      </c>
      <c r="AD15" s="219">
        <f t="shared" si="18"/>
        <v>0</v>
      </c>
      <c r="AE15" s="210" t="str">
        <f t="shared" si="3"/>
        <v>0</v>
      </c>
      <c r="AF15" s="220">
        <f t="shared" si="4"/>
        <v>0</v>
      </c>
      <c r="AG15" s="211" t="str">
        <f t="shared" si="5"/>
        <v>0</v>
      </c>
      <c r="AH15" s="220">
        <f t="shared" si="6"/>
        <v>0</v>
      </c>
      <c r="AI15" s="220">
        <f t="shared" si="7"/>
        <v>0</v>
      </c>
      <c r="AJ15" s="220">
        <f t="shared" si="8"/>
        <v>0</v>
      </c>
      <c r="AK15" s="220">
        <f>IF(U15&gt;0,IF(W15&gt;0,($I$6/160)*(U15/60)*W15,0),IF(W15&gt;0,($I$6/160)*((#REF!)/60)*W15,0))</f>
        <v>0</v>
      </c>
      <c r="AL15" s="220">
        <f t="shared" si="9"/>
        <v>0</v>
      </c>
      <c r="AM15" s="278" t="str">
        <f t="shared" si="10"/>
        <v>0</v>
      </c>
      <c r="AN15" s="278">
        <f t="shared" si="11"/>
        <v>0</v>
      </c>
      <c r="AO15" s="278" t="str">
        <f t="shared" si="12"/>
        <v>0</v>
      </c>
      <c r="AP15" s="278">
        <f t="shared" si="13"/>
        <v>0</v>
      </c>
      <c r="AQ15" s="278">
        <f t="shared" si="14"/>
        <v>0</v>
      </c>
      <c r="AR15" s="278">
        <f t="shared" si="15"/>
        <v>0</v>
      </c>
      <c r="AS15" s="278">
        <f t="shared" si="16"/>
        <v>0</v>
      </c>
      <c r="AT15" s="278">
        <f t="shared" si="17"/>
        <v>0</v>
      </c>
      <c r="AU15" s="220">
        <f t="shared" si="19"/>
        <v>0</v>
      </c>
      <c r="AV15" s="211">
        <f t="shared" si="20"/>
        <v>0</v>
      </c>
      <c r="AW15" s="211">
        <f t="shared" si="21"/>
        <v>0</v>
      </c>
      <c r="AX15" s="278">
        <f t="shared" si="22"/>
        <v>0</v>
      </c>
      <c r="AY15" s="287">
        <f t="shared" si="23"/>
        <v>0</v>
      </c>
      <c r="AZ15" s="288">
        <f>AY15-'Krok 2- Tabuľka č. 1'!H10</f>
        <v>0</v>
      </c>
    </row>
    <row r="16" spans="1:52" ht="25.5" customHeight="1" x14ac:dyDescent="0.2">
      <c r="B16" s="202">
        <v>6</v>
      </c>
      <c r="C16" s="203"/>
      <c r="D16" s="203" t="s">
        <v>119</v>
      </c>
      <c r="E16" s="221"/>
      <c r="F16" s="221"/>
      <c r="G16" s="221"/>
      <c r="H16" s="204" t="s">
        <v>109</v>
      </c>
      <c r="I16" s="205"/>
      <c r="J16" s="204"/>
      <c r="K16" s="204"/>
      <c r="L16" s="207">
        <f t="shared" si="0"/>
        <v>0</v>
      </c>
      <c r="M16" s="204"/>
      <c r="N16" s="207">
        <f t="shared" si="1"/>
        <v>0</v>
      </c>
      <c r="O16" s="208" t="s">
        <v>109</v>
      </c>
      <c r="P16" s="223"/>
      <c r="Q16" s="204"/>
      <c r="R16" s="222"/>
      <c r="S16" s="214" t="s">
        <v>36</v>
      </c>
      <c r="T16" s="215">
        <f>VLOOKUP(S16,vstupy!$B$17:$C$27,2,FALSE)</f>
        <v>0</v>
      </c>
      <c r="U16" s="204"/>
      <c r="V16" s="214" t="s">
        <v>36</v>
      </c>
      <c r="W16" s="209">
        <f>VLOOKUP(V16,vstupy!$B$17:$C$27,2,FALSE)</f>
        <v>0</v>
      </c>
      <c r="X16" s="216"/>
      <c r="Y16" s="217"/>
      <c r="Z16" s="290">
        <f t="shared" si="2"/>
        <v>0</v>
      </c>
      <c r="AA16" s="217"/>
      <c r="AB16" s="217"/>
      <c r="AC16" s="218" t="s">
        <v>109</v>
      </c>
      <c r="AD16" s="219">
        <f t="shared" si="18"/>
        <v>0</v>
      </c>
      <c r="AE16" s="210" t="str">
        <f t="shared" si="3"/>
        <v>0</v>
      </c>
      <c r="AF16" s="220">
        <f t="shared" si="4"/>
        <v>0</v>
      </c>
      <c r="AG16" s="211" t="str">
        <f t="shared" si="5"/>
        <v>0</v>
      </c>
      <c r="AH16" s="220">
        <f t="shared" si="6"/>
        <v>0</v>
      </c>
      <c r="AI16" s="220">
        <f t="shared" si="7"/>
        <v>0</v>
      </c>
      <c r="AJ16" s="220">
        <f t="shared" si="8"/>
        <v>0</v>
      </c>
      <c r="AK16" s="220">
        <f>IF(U16&gt;0,IF(W16&gt;0,($I$6/160)*(U16/60)*W16,0),IF(W16&gt;0,($I$6/160)*((#REF!)/60)*W16,0))</f>
        <v>0</v>
      </c>
      <c r="AL16" s="220">
        <f t="shared" si="9"/>
        <v>0</v>
      </c>
      <c r="AM16" s="278" t="str">
        <f t="shared" si="10"/>
        <v>0</v>
      </c>
      <c r="AN16" s="278">
        <f t="shared" si="11"/>
        <v>0</v>
      </c>
      <c r="AO16" s="278" t="str">
        <f t="shared" si="12"/>
        <v>0</v>
      </c>
      <c r="AP16" s="278">
        <f t="shared" si="13"/>
        <v>0</v>
      </c>
      <c r="AQ16" s="278">
        <f t="shared" si="14"/>
        <v>0</v>
      </c>
      <c r="AR16" s="278">
        <f t="shared" si="15"/>
        <v>0</v>
      </c>
      <c r="AS16" s="278">
        <f t="shared" si="16"/>
        <v>0</v>
      </c>
      <c r="AT16" s="278">
        <f t="shared" si="17"/>
        <v>0</v>
      </c>
      <c r="AU16" s="220">
        <f t="shared" si="19"/>
        <v>0</v>
      </c>
      <c r="AV16" s="211">
        <f t="shared" si="20"/>
        <v>0</v>
      </c>
      <c r="AW16" s="211">
        <f t="shared" si="21"/>
        <v>0</v>
      </c>
      <c r="AX16" s="278">
        <f t="shared" si="22"/>
        <v>0</v>
      </c>
      <c r="AY16" s="287">
        <f t="shared" si="23"/>
        <v>0</v>
      </c>
      <c r="AZ16" s="288">
        <f>AY16-'Krok 2- Tabuľka č. 1'!H11</f>
        <v>0</v>
      </c>
    </row>
    <row r="17" spans="1:52" ht="25.5" customHeight="1" x14ac:dyDescent="0.2">
      <c r="B17" s="202">
        <v>7</v>
      </c>
      <c r="C17" s="203"/>
      <c r="D17" s="203" t="s">
        <v>119</v>
      </c>
      <c r="E17" s="221"/>
      <c r="F17" s="221"/>
      <c r="G17" s="221"/>
      <c r="H17" s="204" t="s">
        <v>109</v>
      </c>
      <c r="I17" s="205"/>
      <c r="J17" s="204"/>
      <c r="K17" s="204"/>
      <c r="L17" s="207">
        <f t="shared" si="0"/>
        <v>0</v>
      </c>
      <c r="M17" s="204"/>
      <c r="N17" s="207">
        <f t="shared" si="1"/>
        <v>0</v>
      </c>
      <c r="O17" s="208" t="s">
        <v>109</v>
      </c>
      <c r="P17" s="223"/>
      <c r="Q17" s="204"/>
      <c r="R17" s="222"/>
      <c r="S17" s="214" t="s">
        <v>36</v>
      </c>
      <c r="T17" s="215">
        <f>VLOOKUP(S17,vstupy!$B$17:$C$27,2,FALSE)</f>
        <v>0</v>
      </c>
      <c r="U17" s="204"/>
      <c r="V17" s="214" t="s">
        <v>36</v>
      </c>
      <c r="W17" s="209">
        <f>VLOOKUP(V17,vstupy!$B$17:$C$27,2,FALSE)</f>
        <v>0</v>
      </c>
      <c r="X17" s="216"/>
      <c r="Y17" s="217"/>
      <c r="Z17" s="290">
        <f t="shared" ref="Z17:Z18" si="24">SUM(X17+Y17)</f>
        <v>0</v>
      </c>
      <c r="AA17" s="217"/>
      <c r="AB17" s="217"/>
      <c r="AC17" s="218" t="s">
        <v>109</v>
      </c>
      <c r="AD17" s="219">
        <f t="shared" si="18"/>
        <v>0</v>
      </c>
      <c r="AE17" s="210" t="str">
        <f t="shared" si="3"/>
        <v>0</v>
      </c>
      <c r="AF17" s="220">
        <f t="shared" si="4"/>
        <v>0</v>
      </c>
      <c r="AG17" s="211" t="str">
        <f t="shared" si="5"/>
        <v>0</v>
      </c>
      <c r="AH17" s="220">
        <f t="shared" si="6"/>
        <v>0</v>
      </c>
      <c r="AI17" s="220">
        <f t="shared" si="7"/>
        <v>0</v>
      </c>
      <c r="AJ17" s="220">
        <f t="shared" si="8"/>
        <v>0</v>
      </c>
      <c r="AK17" s="220">
        <f>IF(U17&gt;0,IF(W17&gt;0,($I$6/160)*(U17/60)*W17,0),IF(W17&gt;0,($I$6/160)*((#REF!)/60)*W17,0))</f>
        <v>0</v>
      </c>
      <c r="AL17" s="220">
        <f t="shared" si="9"/>
        <v>0</v>
      </c>
      <c r="AM17" s="278" t="str">
        <f t="shared" si="10"/>
        <v>0</v>
      </c>
      <c r="AN17" s="278">
        <f t="shared" si="11"/>
        <v>0</v>
      </c>
      <c r="AO17" s="278" t="str">
        <f t="shared" si="12"/>
        <v>0</v>
      </c>
      <c r="AP17" s="278">
        <f t="shared" si="13"/>
        <v>0</v>
      </c>
      <c r="AQ17" s="278">
        <f t="shared" si="14"/>
        <v>0</v>
      </c>
      <c r="AR17" s="278">
        <f t="shared" si="15"/>
        <v>0</v>
      </c>
      <c r="AS17" s="278">
        <f t="shared" si="16"/>
        <v>0</v>
      </c>
      <c r="AT17" s="278">
        <f t="shared" si="17"/>
        <v>0</v>
      </c>
      <c r="AU17" s="220">
        <f t="shared" si="19"/>
        <v>0</v>
      </c>
      <c r="AV17" s="211">
        <f t="shared" si="20"/>
        <v>0</v>
      </c>
      <c r="AW17" s="211">
        <f t="shared" si="21"/>
        <v>0</v>
      </c>
      <c r="AX17" s="278">
        <f t="shared" si="22"/>
        <v>0</v>
      </c>
      <c r="AY17" s="287">
        <f t="shared" si="23"/>
        <v>0</v>
      </c>
      <c r="AZ17" s="288">
        <f>AY17-'Krok 2- Tabuľka č. 1'!H12</f>
        <v>0</v>
      </c>
    </row>
    <row r="18" spans="1:52" ht="25.5" customHeight="1" x14ac:dyDescent="0.2">
      <c r="B18" s="202">
        <v>8</v>
      </c>
      <c r="C18" s="203"/>
      <c r="D18" s="203" t="s">
        <v>119</v>
      </c>
      <c r="E18" s="221"/>
      <c r="F18" s="221"/>
      <c r="G18" s="221"/>
      <c r="H18" s="204" t="s">
        <v>109</v>
      </c>
      <c r="I18" s="205"/>
      <c r="J18" s="204"/>
      <c r="K18" s="204"/>
      <c r="L18" s="207">
        <f t="shared" si="0"/>
        <v>0</v>
      </c>
      <c r="M18" s="204"/>
      <c r="N18" s="207">
        <f t="shared" si="1"/>
        <v>0</v>
      </c>
      <c r="O18" s="208" t="s">
        <v>109</v>
      </c>
      <c r="P18" s="223"/>
      <c r="Q18" s="204"/>
      <c r="R18" s="222"/>
      <c r="S18" s="214" t="s">
        <v>36</v>
      </c>
      <c r="T18" s="215">
        <f>VLOOKUP(S18,vstupy!$B$17:$C$27,2,FALSE)</f>
        <v>0</v>
      </c>
      <c r="U18" s="204"/>
      <c r="V18" s="214" t="s">
        <v>36</v>
      </c>
      <c r="W18" s="209">
        <f>VLOOKUP(V18,vstupy!$B$17:$C$27,2,FALSE)</f>
        <v>0</v>
      </c>
      <c r="X18" s="216"/>
      <c r="Y18" s="217"/>
      <c r="Z18" s="290">
        <f t="shared" si="24"/>
        <v>0</v>
      </c>
      <c r="AA18" s="217"/>
      <c r="AB18" s="217"/>
      <c r="AC18" s="218" t="s">
        <v>109</v>
      </c>
      <c r="AD18" s="219">
        <f t="shared" si="18"/>
        <v>0</v>
      </c>
      <c r="AE18" s="210" t="str">
        <f t="shared" si="3"/>
        <v>0</v>
      </c>
      <c r="AF18" s="220">
        <f t="shared" si="4"/>
        <v>0</v>
      </c>
      <c r="AG18" s="211" t="str">
        <f t="shared" si="5"/>
        <v>0</v>
      </c>
      <c r="AH18" s="220">
        <f t="shared" si="6"/>
        <v>0</v>
      </c>
      <c r="AI18" s="220">
        <f t="shared" si="7"/>
        <v>0</v>
      </c>
      <c r="AJ18" s="220">
        <f t="shared" si="8"/>
        <v>0</v>
      </c>
      <c r="AK18" s="220">
        <f>IF(U18&gt;0,IF(W18&gt;0,($I$6/160)*(U18/60)*W18,0),IF(W18&gt;0,($I$6/160)*((#REF!)/60)*W18,0))</f>
        <v>0</v>
      </c>
      <c r="AL18" s="220">
        <f t="shared" si="9"/>
        <v>0</v>
      </c>
      <c r="AM18" s="278" t="str">
        <f t="shared" si="10"/>
        <v>0</v>
      </c>
      <c r="AN18" s="278">
        <f t="shared" si="11"/>
        <v>0</v>
      </c>
      <c r="AO18" s="278" t="str">
        <f t="shared" si="12"/>
        <v>0</v>
      </c>
      <c r="AP18" s="278">
        <f t="shared" si="13"/>
        <v>0</v>
      </c>
      <c r="AQ18" s="278">
        <f t="shared" si="14"/>
        <v>0</v>
      </c>
      <c r="AR18" s="278">
        <f t="shared" si="15"/>
        <v>0</v>
      </c>
      <c r="AS18" s="278">
        <f t="shared" si="16"/>
        <v>0</v>
      </c>
      <c r="AT18" s="278">
        <f t="shared" si="17"/>
        <v>0</v>
      </c>
      <c r="AU18" s="220">
        <f t="shared" si="19"/>
        <v>0</v>
      </c>
      <c r="AV18" s="211">
        <f t="shared" si="20"/>
        <v>0</v>
      </c>
      <c r="AW18" s="211">
        <f t="shared" si="21"/>
        <v>0</v>
      </c>
      <c r="AX18" s="278">
        <f t="shared" si="22"/>
        <v>0</v>
      </c>
      <c r="AY18" s="287">
        <f t="shared" si="23"/>
        <v>0</v>
      </c>
      <c r="AZ18" s="288">
        <f>AY18-'Krok 2- Tabuľka č. 1'!H13</f>
        <v>0</v>
      </c>
    </row>
    <row r="19" spans="1:52" ht="25.5" customHeight="1" x14ac:dyDescent="0.2">
      <c r="B19" s="202">
        <v>9</v>
      </c>
      <c r="C19" s="203"/>
      <c r="D19" s="203" t="s">
        <v>119</v>
      </c>
      <c r="E19" s="221"/>
      <c r="F19" s="204"/>
      <c r="G19" s="204"/>
      <c r="H19" s="204" t="s">
        <v>109</v>
      </c>
      <c r="I19" s="205"/>
      <c r="J19" s="204"/>
      <c r="K19" s="204"/>
      <c r="L19" s="207">
        <f t="shared" ref="L19" si="25">IF(K19="N",0,K19)</f>
        <v>0</v>
      </c>
      <c r="M19" s="204"/>
      <c r="N19" s="207">
        <f t="shared" ref="N19" si="26">IF(M19="N",0,M19)</f>
        <v>0</v>
      </c>
      <c r="O19" s="208" t="s">
        <v>109</v>
      </c>
      <c r="P19" s="213"/>
      <c r="Q19" s="206"/>
      <c r="R19" s="222"/>
      <c r="S19" s="214" t="s">
        <v>36</v>
      </c>
      <c r="T19" s="215">
        <f>VLOOKUP(S19,vstupy!$B$17:$C$27,2,FALSE)</f>
        <v>0</v>
      </c>
      <c r="U19" s="206"/>
      <c r="V19" s="214" t="s">
        <v>36</v>
      </c>
      <c r="W19" s="209">
        <f>VLOOKUP(V19,vstupy!$B$17:$C$27,2,FALSE)</f>
        <v>0</v>
      </c>
      <c r="X19" s="216"/>
      <c r="Y19" s="217"/>
      <c r="Z19" s="217">
        <f t="shared" ref="Z19:Z60" si="27">SUM(X19+Y19)</f>
        <v>0</v>
      </c>
      <c r="AA19" s="217"/>
      <c r="AB19" s="217"/>
      <c r="AC19" s="218" t="s">
        <v>109</v>
      </c>
      <c r="AD19" s="219">
        <f t="shared" si="18"/>
        <v>0</v>
      </c>
      <c r="AE19" s="210" t="str">
        <f t="shared" si="3"/>
        <v>0</v>
      </c>
      <c r="AF19" s="220">
        <f t="shared" si="4"/>
        <v>0</v>
      </c>
      <c r="AG19" s="211" t="str">
        <f t="shared" si="5"/>
        <v>0</v>
      </c>
      <c r="AH19" s="220">
        <f t="shared" si="6"/>
        <v>0</v>
      </c>
      <c r="AI19" s="220">
        <f t="shared" si="7"/>
        <v>0</v>
      </c>
      <c r="AJ19" s="220">
        <f t="shared" si="8"/>
        <v>0</v>
      </c>
      <c r="AK19" s="220">
        <f t="shared" ref="AK19:AK28" si="28">IF(U19&gt;0,IF(W19&gt;0,($I$6/160)*(U19/60)*W19,0),0)</f>
        <v>0</v>
      </c>
      <c r="AL19" s="220">
        <f t="shared" si="9"/>
        <v>0</v>
      </c>
      <c r="AM19" s="278" t="str">
        <f t="shared" si="10"/>
        <v>0</v>
      </c>
      <c r="AN19" s="278">
        <f t="shared" si="11"/>
        <v>0</v>
      </c>
      <c r="AO19" s="278" t="str">
        <f t="shared" si="12"/>
        <v>0</v>
      </c>
      <c r="AP19" s="278">
        <f t="shared" si="13"/>
        <v>0</v>
      </c>
      <c r="AQ19" s="278">
        <f t="shared" si="14"/>
        <v>0</v>
      </c>
      <c r="AR19" s="278">
        <f t="shared" si="15"/>
        <v>0</v>
      </c>
      <c r="AS19" s="278">
        <f t="shared" si="16"/>
        <v>0</v>
      </c>
      <c r="AT19" s="278">
        <f t="shared" si="17"/>
        <v>0</v>
      </c>
      <c r="AU19" s="220">
        <f t="shared" ref="AU19:AU60" si="29">AO19+AQ19+AS19</f>
        <v>0</v>
      </c>
      <c r="AV19" s="211">
        <f t="shared" si="20"/>
        <v>0</v>
      </c>
      <c r="AW19" s="211">
        <f t="shared" ref="AW19:AW60" si="30">AP19+AR19+AT19</f>
        <v>0</v>
      </c>
      <c r="AX19" s="278">
        <f t="shared" si="22"/>
        <v>0</v>
      </c>
      <c r="AY19" s="287">
        <f t="shared" si="23"/>
        <v>0</v>
      </c>
      <c r="AZ19" s="288">
        <f>AY19-'Krok 2- Tabuľka č. 1'!H14</f>
        <v>0</v>
      </c>
    </row>
    <row r="20" spans="1:52" s="212" customFormat="1" ht="25.5" customHeight="1" x14ac:dyDescent="0.2">
      <c r="B20" s="202">
        <v>10</v>
      </c>
      <c r="C20" s="203"/>
      <c r="D20" s="203" t="s">
        <v>119</v>
      </c>
      <c r="E20" s="204"/>
      <c r="F20" s="204"/>
      <c r="G20" s="204"/>
      <c r="H20" s="204" t="s">
        <v>109</v>
      </c>
      <c r="I20" s="205"/>
      <c r="J20" s="204"/>
      <c r="K20" s="204"/>
      <c r="L20" s="207">
        <f t="shared" ref="L20" si="31">IF(K20="N",0,K20)</f>
        <v>0</v>
      </c>
      <c r="M20" s="204"/>
      <c r="N20" s="207">
        <f t="shared" ref="N20" si="32">IF(M20="N",0,M20)</f>
        <v>0</v>
      </c>
      <c r="O20" s="208" t="s">
        <v>109</v>
      </c>
      <c r="P20" s="213"/>
      <c r="Q20" s="206"/>
      <c r="R20" s="222"/>
      <c r="S20" s="214" t="s">
        <v>36</v>
      </c>
      <c r="T20" s="215">
        <f>VLOOKUP(S20,vstupy!$B$17:$C$27,2,FALSE)</f>
        <v>0</v>
      </c>
      <c r="U20" s="206"/>
      <c r="V20" s="214" t="s">
        <v>36</v>
      </c>
      <c r="W20" s="209">
        <f>VLOOKUP(V20,vstupy!$B$17:$C$27,2,FALSE)</f>
        <v>0</v>
      </c>
      <c r="X20" s="216"/>
      <c r="Y20" s="217"/>
      <c r="Z20" s="217">
        <f t="shared" si="27"/>
        <v>0</v>
      </c>
      <c r="AA20" s="217"/>
      <c r="AB20" s="217"/>
      <c r="AC20" s="218" t="s">
        <v>109</v>
      </c>
      <c r="AD20" s="219">
        <f t="shared" si="18"/>
        <v>0</v>
      </c>
      <c r="AE20" s="210" t="str">
        <f t="shared" si="3"/>
        <v>0</v>
      </c>
      <c r="AF20" s="220">
        <f t="shared" si="4"/>
        <v>0</v>
      </c>
      <c r="AG20" s="211" t="str">
        <f t="shared" si="5"/>
        <v>0</v>
      </c>
      <c r="AH20" s="220">
        <f t="shared" si="6"/>
        <v>0</v>
      </c>
      <c r="AI20" s="220">
        <f t="shared" si="7"/>
        <v>0</v>
      </c>
      <c r="AJ20" s="220">
        <f t="shared" si="8"/>
        <v>0</v>
      </c>
      <c r="AK20" s="220">
        <f t="shared" si="28"/>
        <v>0</v>
      </c>
      <c r="AL20" s="220">
        <f t="shared" si="9"/>
        <v>0</v>
      </c>
      <c r="AM20" s="278" t="str">
        <f t="shared" si="10"/>
        <v>0</v>
      </c>
      <c r="AN20" s="278">
        <f t="shared" si="11"/>
        <v>0</v>
      </c>
      <c r="AO20" s="278" t="str">
        <f t="shared" si="12"/>
        <v>0</v>
      </c>
      <c r="AP20" s="278">
        <f t="shared" si="13"/>
        <v>0</v>
      </c>
      <c r="AQ20" s="278">
        <f t="shared" si="14"/>
        <v>0</v>
      </c>
      <c r="AR20" s="278">
        <f t="shared" si="15"/>
        <v>0</v>
      </c>
      <c r="AS20" s="278">
        <f t="shared" si="16"/>
        <v>0</v>
      </c>
      <c r="AT20" s="278">
        <f t="shared" si="17"/>
        <v>0</v>
      </c>
      <c r="AU20" s="220">
        <f t="shared" si="29"/>
        <v>0</v>
      </c>
      <c r="AV20" s="211">
        <f t="shared" si="20"/>
        <v>0</v>
      </c>
      <c r="AW20" s="211">
        <f t="shared" si="30"/>
        <v>0</v>
      </c>
      <c r="AX20" s="278">
        <f t="shared" si="22"/>
        <v>0</v>
      </c>
      <c r="AY20" s="287">
        <f t="shared" si="23"/>
        <v>0</v>
      </c>
      <c r="AZ20" s="288">
        <f>AY20-'Krok 2- Tabuľka č. 1'!H15</f>
        <v>0</v>
      </c>
    </row>
    <row r="21" spans="1:52" s="212" customFormat="1" ht="25.5" customHeight="1" x14ac:dyDescent="0.2">
      <c r="B21" s="202">
        <v>11</v>
      </c>
      <c r="C21" s="203"/>
      <c r="D21" s="203" t="s">
        <v>119</v>
      </c>
      <c r="E21" s="204"/>
      <c r="F21" s="204"/>
      <c r="G21" s="204"/>
      <c r="H21" s="204" t="s">
        <v>109</v>
      </c>
      <c r="I21" s="205"/>
      <c r="J21" s="204"/>
      <c r="K21" s="204"/>
      <c r="L21" s="207">
        <f t="shared" ref="L21" si="33">IF(K21="N",0,K21)</f>
        <v>0</v>
      </c>
      <c r="M21" s="204"/>
      <c r="N21" s="207">
        <f t="shared" ref="N21" si="34">IF(M21="N",0,M21)</f>
        <v>0</v>
      </c>
      <c r="O21" s="208" t="s">
        <v>109</v>
      </c>
      <c r="P21" s="213"/>
      <c r="Q21" s="206"/>
      <c r="R21" s="222"/>
      <c r="S21" s="214" t="s">
        <v>36</v>
      </c>
      <c r="T21" s="215">
        <f>VLOOKUP(S21,vstupy!$B$17:$C$27,2,FALSE)</f>
        <v>0</v>
      </c>
      <c r="U21" s="206"/>
      <c r="V21" s="214" t="s">
        <v>36</v>
      </c>
      <c r="W21" s="209">
        <f>VLOOKUP(V21,vstupy!$B$17:$C$27,2,FALSE)</f>
        <v>0</v>
      </c>
      <c r="X21" s="216"/>
      <c r="Y21" s="217"/>
      <c r="Z21" s="217">
        <f t="shared" si="27"/>
        <v>0</v>
      </c>
      <c r="AA21" s="217"/>
      <c r="AB21" s="217"/>
      <c r="AC21" s="218" t="s">
        <v>109</v>
      </c>
      <c r="AD21" s="219">
        <f t="shared" si="18"/>
        <v>0</v>
      </c>
      <c r="AE21" s="210" t="str">
        <f t="shared" si="3"/>
        <v>0</v>
      </c>
      <c r="AF21" s="220">
        <f t="shared" si="4"/>
        <v>0</v>
      </c>
      <c r="AG21" s="211" t="str">
        <f t="shared" si="5"/>
        <v>0</v>
      </c>
      <c r="AH21" s="220">
        <f t="shared" si="6"/>
        <v>0</v>
      </c>
      <c r="AI21" s="220">
        <f t="shared" si="7"/>
        <v>0</v>
      </c>
      <c r="AJ21" s="220">
        <f t="shared" si="8"/>
        <v>0</v>
      </c>
      <c r="AK21" s="220">
        <f t="shared" si="28"/>
        <v>0</v>
      </c>
      <c r="AL21" s="220">
        <f t="shared" si="9"/>
        <v>0</v>
      </c>
      <c r="AM21" s="278" t="str">
        <f t="shared" si="10"/>
        <v>0</v>
      </c>
      <c r="AN21" s="278">
        <f t="shared" si="11"/>
        <v>0</v>
      </c>
      <c r="AO21" s="278" t="str">
        <f t="shared" si="12"/>
        <v>0</v>
      </c>
      <c r="AP21" s="278">
        <f t="shared" si="13"/>
        <v>0</v>
      </c>
      <c r="AQ21" s="278">
        <f t="shared" si="14"/>
        <v>0</v>
      </c>
      <c r="AR21" s="278">
        <f t="shared" si="15"/>
        <v>0</v>
      </c>
      <c r="AS21" s="278">
        <f t="shared" si="16"/>
        <v>0</v>
      </c>
      <c r="AT21" s="278">
        <f t="shared" si="17"/>
        <v>0</v>
      </c>
      <c r="AU21" s="220">
        <f t="shared" si="29"/>
        <v>0</v>
      </c>
      <c r="AV21" s="211">
        <f t="shared" si="20"/>
        <v>0</v>
      </c>
      <c r="AW21" s="211">
        <f t="shared" si="30"/>
        <v>0</v>
      </c>
      <c r="AX21" s="278">
        <f t="shared" si="22"/>
        <v>0</v>
      </c>
      <c r="AY21" s="287">
        <f t="shared" si="23"/>
        <v>0</v>
      </c>
      <c r="AZ21" s="288">
        <f>AY21-'Krok 2- Tabuľka č. 1'!H16</f>
        <v>0</v>
      </c>
    </row>
    <row r="22" spans="1:52" ht="25.5" customHeight="1" x14ac:dyDescent="0.2">
      <c r="B22" s="202">
        <v>12</v>
      </c>
      <c r="C22" s="203"/>
      <c r="D22" s="203" t="s">
        <v>119</v>
      </c>
      <c r="E22" s="221"/>
      <c r="F22" s="221"/>
      <c r="G22" s="221"/>
      <c r="H22" s="204" t="s">
        <v>109</v>
      </c>
      <c r="I22" s="205"/>
      <c r="J22" s="204"/>
      <c r="K22" s="204"/>
      <c r="L22" s="207">
        <f t="shared" ref="L22" si="35">IF(K22="N",0,K22)</f>
        <v>0</v>
      </c>
      <c r="M22" s="204"/>
      <c r="N22" s="207">
        <f t="shared" ref="N22" si="36">IF(M22="N",0,M22)</f>
        <v>0</v>
      </c>
      <c r="O22" s="208" t="s">
        <v>109</v>
      </c>
      <c r="P22" s="223"/>
      <c r="Q22" s="204"/>
      <c r="R22" s="222"/>
      <c r="S22" s="214" t="s">
        <v>36</v>
      </c>
      <c r="T22" s="215">
        <f>VLOOKUP(S22,vstupy!$B$17:$C$27,2,FALSE)</f>
        <v>0</v>
      </c>
      <c r="U22" s="204"/>
      <c r="V22" s="214" t="s">
        <v>36</v>
      </c>
      <c r="W22" s="209">
        <f>VLOOKUP(V22,vstupy!$B$17:$C$27,2,FALSE)</f>
        <v>0</v>
      </c>
      <c r="X22" s="216"/>
      <c r="Y22" s="217"/>
      <c r="Z22" s="217">
        <f t="shared" si="27"/>
        <v>0</v>
      </c>
      <c r="AA22" s="217"/>
      <c r="AB22" s="217"/>
      <c r="AC22" s="218" t="s">
        <v>109</v>
      </c>
      <c r="AD22" s="219">
        <f t="shared" si="18"/>
        <v>0</v>
      </c>
      <c r="AE22" s="210" t="str">
        <f t="shared" si="3"/>
        <v>0</v>
      </c>
      <c r="AF22" s="220">
        <f t="shared" si="4"/>
        <v>0</v>
      </c>
      <c r="AG22" s="211" t="str">
        <f t="shared" si="5"/>
        <v>0</v>
      </c>
      <c r="AH22" s="220">
        <f t="shared" si="6"/>
        <v>0</v>
      </c>
      <c r="AI22" s="220">
        <f t="shared" si="7"/>
        <v>0</v>
      </c>
      <c r="AJ22" s="220">
        <f t="shared" si="8"/>
        <v>0</v>
      </c>
      <c r="AK22" s="220">
        <f t="shared" si="28"/>
        <v>0</v>
      </c>
      <c r="AL22" s="220">
        <f t="shared" si="9"/>
        <v>0</v>
      </c>
      <c r="AM22" s="278" t="str">
        <f t="shared" si="10"/>
        <v>0</v>
      </c>
      <c r="AN22" s="278">
        <f t="shared" si="11"/>
        <v>0</v>
      </c>
      <c r="AO22" s="278" t="str">
        <f t="shared" si="12"/>
        <v>0</v>
      </c>
      <c r="AP22" s="278">
        <f t="shared" si="13"/>
        <v>0</v>
      </c>
      <c r="AQ22" s="278">
        <f t="shared" si="14"/>
        <v>0</v>
      </c>
      <c r="AR22" s="278">
        <f t="shared" si="15"/>
        <v>0</v>
      </c>
      <c r="AS22" s="278">
        <f t="shared" si="16"/>
        <v>0</v>
      </c>
      <c r="AT22" s="278">
        <f t="shared" si="17"/>
        <v>0</v>
      </c>
      <c r="AU22" s="220">
        <f t="shared" si="29"/>
        <v>0</v>
      </c>
      <c r="AV22" s="211">
        <f t="shared" si="20"/>
        <v>0</v>
      </c>
      <c r="AW22" s="211">
        <f t="shared" si="30"/>
        <v>0</v>
      </c>
      <c r="AX22" s="278">
        <f t="shared" si="22"/>
        <v>0</v>
      </c>
      <c r="AY22" s="287">
        <f t="shared" si="23"/>
        <v>0</v>
      </c>
      <c r="AZ22" s="288">
        <f>AY22-'Krok 2- Tabuľka č. 1'!H17</f>
        <v>0</v>
      </c>
    </row>
    <row r="23" spans="1:52" s="212" customFormat="1" ht="25.5" customHeight="1" x14ac:dyDescent="0.2">
      <c r="B23" s="202">
        <v>13</v>
      </c>
      <c r="C23" s="203"/>
      <c r="D23" s="203" t="s">
        <v>119</v>
      </c>
      <c r="E23" s="221"/>
      <c r="F23" s="221"/>
      <c r="G23" s="221"/>
      <c r="H23" s="204" t="s">
        <v>109</v>
      </c>
      <c r="I23" s="205"/>
      <c r="J23" s="204"/>
      <c r="K23" s="204"/>
      <c r="L23" s="207">
        <f>IF(K23="N",0,K23)</f>
        <v>0</v>
      </c>
      <c r="M23" s="204"/>
      <c r="N23" s="207">
        <f t="shared" ref="N23" si="37">IF(M23="N",0,M23)</f>
        <v>0</v>
      </c>
      <c r="O23" s="208" t="s">
        <v>109</v>
      </c>
      <c r="P23" s="223"/>
      <c r="Q23" s="204"/>
      <c r="R23" s="222"/>
      <c r="S23" s="214" t="s">
        <v>36</v>
      </c>
      <c r="T23" s="215">
        <f>VLOOKUP(S23,vstupy!$B$17:$C$27,2,FALSE)</f>
        <v>0</v>
      </c>
      <c r="U23" s="204"/>
      <c r="V23" s="214" t="s">
        <v>36</v>
      </c>
      <c r="W23" s="209">
        <f>VLOOKUP(V23,vstupy!$B$17:$C$27,2,FALSE)</f>
        <v>0</v>
      </c>
      <c r="X23" s="216"/>
      <c r="Y23" s="217"/>
      <c r="Z23" s="217">
        <f t="shared" si="27"/>
        <v>0</v>
      </c>
      <c r="AA23" s="217"/>
      <c r="AB23" s="217"/>
      <c r="AC23" s="218" t="s">
        <v>109</v>
      </c>
      <c r="AD23" s="219">
        <f t="shared" si="18"/>
        <v>0</v>
      </c>
      <c r="AE23" s="210" t="str">
        <f t="shared" si="3"/>
        <v>0</v>
      </c>
      <c r="AF23" s="220">
        <f t="shared" si="4"/>
        <v>0</v>
      </c>
      <c r="AG23" s="211" t="str">
        <f t="shared" si="5"/>
        <v>0</v>
      </c>
      <c r="AH23" s="220">
        <f t="shared" si="6"/>
        <v>0</v>
      </c>
      <c r="AI23" s="220">
        <f t="shared" si="7"/>
        <v>0</v>
      </c>
      <c r="AJ23" s="220">
        <f t="shared" si="8"/>
        <v>0</v>
      </c>
      <c r="AK23" s="220">
        <f t="shared" si="28"/>
        <v>0</v>
      </c>
      <c r="AL23" s="220">
        <f t="shared" si="9"/>
        <v>0</v>
      </c>
      <c r="AM23" s="278" t="str">
        <f t="shared" si="10"/>
        <v>0</v>
      </c>
      <c r="AN23" s="278">
        <f t="shared" si="11"/>
        <v>0</v>
      </c>
      <c r="AO23" s="278" t="str">
        <f t="shared" si="12"/>
        <v>0</v>
      </c>
      <c r="AP23" s="278">
        <f t="shared" si="13"/>
        <v>0</v>
      </c>
      <c r="AQ23" s="278">
        <f t="shared" si="14"/>
        <v>0</v>
      </c>
      <c r="AR23" s="278">
        <f t="shared" si="15"/>
        <v>0</v>
      </c>
      <c r="AS23" s="278">
        <f t="shared" si="16"/>
        <v>0</v>
      </c>
      <c r="AT23" s="278">
        <f t="shared" si="17"/>
        <v>0</v>
      </c>
      <c r="AU23" s="220">
        <f t="shared" si="29"/>
        <v>0</v>
      </c>
      <c r="AV23" s="211">
        <f t="shared" si="20"/>
        <v>0</v>
      </c>
      <c r="AW23" s="211">
        <f t="shared" si="30"/>
        <v>0</v>
      </c>
      <c r="AX23" s="278">
        <f t="shared" si="22"/>
        <v>0</v>
      </c>
      <c r="AY23" s="287">
        <f t="shared" si="23"/>
        <v>0</v>
      </c>
      <c r="AZ23" s="288">
        <f>AY23-'Krok 2- Tabuľka č. 1'!H18</f>
        <v>0</v>
      </c>
    </row>
    <row r="24" spans="1:52" ht="25.5" customHeight="1" x14ac:dyDescent="0.2">
      <c r="B24" s="202">
        <v>14</v>
      </c>
      <c r="C24" s="203"/>
      <c r="D24" s="203" t="s">
        <v>119</v>
      </c>
      <c r="E24" s="221"/>
      <c r="F24" s="221"/>
      <c r="G24" s="221"/>
      <c r="H24" s="204" t="s">
        <v>109</v>
      </c>
      <c r="I24" s="205"/>
      <c r="J24" s="204"/>
      <c r="K24" s="204"/>
      <c r="L24" s="207">
        <f t="shared" ref="L24" si="38">IF(K24="N",0,K24)</f>
        <v>0</v>
      </c>
      <c r="M24" s="204"/>
      <c r="N24" s="207">
        <f t="shared" ref="N24" si="39">IF(M24="N",0,M24)</f>
        <v>0</v>
      </c>
      <c r="O24" s="208" t="s">
        <v>109</v>
      </c>
      <c r="P24" s="223"/>
      <c r="Q24" s="204"/>
      <c r="R24" s="222"/>
      <c r="S24" s="214" t="s">
        <v>36</v>
      </c>
      <c r="T24" s="215">
        <f>VLOOKUP(S24,vstupy!$B$17:$C$27,2,FALSE)</f>
        <v>0</v>
      </c>
      <c r="U24" s="204"/>
      <c r="V24" s="214" t="s">
        <v>36</v>
      </c>
      <c r="W24" s="209">
        <f>VLOOKUP(V24,vstupy!$B$17:$C$27,2,FALSE)</f>
        <v>0</v>
      </c>
      <c r="X24" s="216"/>
      <c r="Y24" s="217"/>
      <c r="Z24" s="217">
        <f t="shared" si="27"/>
        <v>0</v>
      </c>
      <c r="AA24" s="217"/>
      <c r="AB24" s="217"/>
      <c r="AC24" s="218" t="s">
        <v>109</v>
      </c>
      <c r="AD24" s="219">
        <f t="shared" si="18"/>
        <v>0</v>
      </c>
      <c r="AE24" s="210" t="str">
        <f t="shared" si="3"/>
        <v>0</v>
      </c>
      <c r="AF24" s="220">
        <f t="shared" si="4"/>
        <v>0</v>
      </c>
      <c r="AG24" s="211" t="str">
        <f t="shared" si="5"/>
        <v>0</v>
      </c>
      <c r="AH24" s="220">
        <f t="shared" si="6"/>
        <v>0</v>
      </c>
      <c r="AI24" s="220">
        <f t="shared" si="7"/>
        <v>0</v>
      </c>
      <c r="AJ24" s="220">
        <f t="shared" si="8"/>
        <v>0</v>
      </c>
      <c r="AK24" s="220">
        <f t="shared" si="28"/>
        <v>0</v>
      </c>
      <c r="AL24" s="220">
        <f t="shared" si="9"/>
        <v>0</v>
      </c>
      <c r="AM24" s="278" t="str">
        <f t="shared" si="10"/>
        <v>0</v>
      </c>
      <c r="AN24" s="278">
        <f t="shared" si="11"/>
        <v>0</v>
      </c>
      <c r="AO24" s="278" t="str">
        <f t="shared" si="12"/>
        <v>0</v>
      </c>
      <c r="AP24" s="278">
        <f t="shared" si="13"/>
        <v>0</v>
      </c>
      <c r="AQ24" s="278">
        <f t="shared" si="14"/>
        <v>0</v>
      </c>
      <c r="AR24" s="278">
        <f t="shared" si="15"/>
        <v>0</v>
      </c>
      <c r="AS24" s="278">
        <f t="shared" si="16"/>
        <v>0</v>
      </c>
      <c r="AT24" s="278">
        <f t="shared" si="17"/>
        <v>0</v>
      </c>
      <c r="AU24" s="220">
        <f t="shared" si="29"/>
        <v>0</v>
      </c>
      <c r="AV24" s="211">
        <f t="shared" si="20"/>
        <v>0</v>
      </c>
      <c r="AW24" s="211">
        <f t="shared" si="30"/>
        <v>0</v>
      </c>
      <c r="AX24" s="278">
        <f t="shared" si="22"/>
        <v>0</v>
      </c>
      <c r="AY24" s="287">
        <f t="shared" si="23"/>
        <v>0</v>
      </c>
      <c r="AZ24" s="288">
        <f>AY24-'Krok 2- Tabuľka č. 1'!H19</f>
        <v>0</v>
      </c>
    </row>
    <row r="25" spans="1:52" ht="25.5" customHeight="1" x14ac:dyDescent="0.2">
      <c r="A25" s="212"/>
      <c r="B25" s="202">
        <v>15</v>
      </c>
      <c r="C25" s="203"/>
      <c r="D25" s="203" t="s">
        <v>119</v>
      </c>
      <c r="E25" s="221"/>
      <c r="F25" s="221"/>
      <c r="G25" s="221"/>
      <c r="H25" s="204" t="s">
        <v>109</v>
      </c>
      <c r="I25" s="205"/>
      <c r="J25" s="204"/>
      <c r="K25" s="204"/>
      <c r="L25" s="207">
        <f t="shared" ref="L25" si="40">IF(K25="N",0,K25)</f>
        <v>0</v>
      </c>
      <c r="M25" s="204"/>
      <c r="N25" s="207">
        <f t="shared" ref="N25:N36" si="41">IF(M25="N",0,M25)</f>
        <v>0</v>
      </c>
      <c r="O25" s="208" t="s">
        <v>109</v>
      </c>
      <c r="P25" s="223"/>
      <c r="Q25" s="204"/>
      <c r="R25" s="222"/>
      <c r="S25" s="214" t="s">
        <v>36</v>
      </c>
      <c r="T25" s="215">
        <f>VLOOKUP(S25,vstupy!$B$17:$C$27,2,FALSE)</f>
        <v>0</v>
      </c>
      <c r="U25" s="204"/>
      <c r="V25" s="214" t="s">
        <v>36</v>
      </c>
      <c r="W25" s="209">
        <f>VLOOKUP(V25,vstupy!$B$17:$C$27,2,FALSE)</f>
        <v>0</v>
      </c>
      <c r="X25" s="216"/>
      <c r="Y25" s="217"/>
      <c r="Z25" s="217">
        <f t="shared" si="27"/>
        <v>0</v>
      </c>
      <c r="AA25" s="217"/>
      <c r="AB25" s="217"/>
      <c r="AC25" s="218" t="s">
        <v>109</v>
      </c>
      <c r="AD25" s="219">
        <f t="shared" si="18"/>
        <v>0</v>
      </c>
      <c r="AE25" s="210" t="str">
        <f t="shared" si="3"/>
        <v>0</v>
      </c>
      <c r="AF25" s="220">
        <f t="shared" si="4"/>
        <v>0</v>
      </c>
      <c r="AG25" s="211" t="str">
        <f t="shared" si="5"/>
        <v>0</v>
      </c>
      <c r="AH25" s="220">
        <f t="shared" si="6"/>
        <v>0</v>
      </c>
      <c r="AI25" s="220">
        <f t="shared" si="7"/>
        <v>0</v>
      </c>
      <c r="AJ25" s="220">
        <f t="shared" si="8"/>
        <v>0</v>
      </c>
      <c r="AK25" s="220">
        <f t="shared" si="28"/>
        <v>0</v>
      </c>
      <c r="AL25" s="220">
        <f t="shared" si="9"/>
        <v>0</v>
      </c>
      <c r="AM25" s="278" t="str">
        <f t="shared" si="10"/>
        <v>0</v>
      </c>
      <c r="AN25" s="278">
        <f t="shared" si="11"/>
        <v>0</v>
      </c>
      <c r="AO25" s="278" t="str">
        <f t="shared" si="12"/>
        <v>0</v>
      </c>
      <c r="AP25" s="278">
        <f t="shared" si="13"/>
        <v>0</v>
      </c>
      <c r="AQ25" s="278">
        <f t="shared" si="14"/>
        <v>0</v>
      </c>
      <c r="AR25" s="278">
        <f t="shared" si="15"/>
        <v>0</v>
      </c>
      <c r="AS25" s="278">
        <f t="shared" si="16"/>
        <v>0</v>
      </c>
      <c r="AT25" s="278">
        <f t="shared" si="17"/>
        <v>0</v>
      </c>
      <c r="AU25" s="220">
        <f t="shared" si="29"/>
        <v>0</v>
      </c>
      <c r="AV25" s="211">
        <f t="shared" si="20"/>
        <v>0</v>
      </c>
      <c r="AW25" s="211">
        <f t="shared" si="30"/>
        <v>0</v>
      </c>
      <c r="AX25" s="278">
        <f t="shared" si="22"/>
        <v>0</v>
      </c>
      <c r="AY25" s="287">
        <f t="shared" si="23"/>
        <v>0</v>
      </c>
      <c r="AZ25" s="288">
        <f>AY25-'Krok 2- Tabuľka č. 1'!H20</f>
        <v>0</v>
      </c>
    </row>
    <row r="26" spans="1:52" ht="25.5" customHeight="1" x14ac:dyDescent="0.2">
      <c r="B26" s="202">
        <v>16</v>
      </c>
      <c r="C26" s="203"/>
      <c r="D26" s="203" t="s">
        <v>119</v>
      </c>
      <c r="E26" s="221"/>
      <c r="F26" s="221"/>
      <c r="G26" s="221"/>
      <c r="H26" s="204" t="s">
        <v>109</v>
      </c>
      <c r="I26" s="205"/>
      <c r="J26" s="204"/>
      <c r="K26" s="204"/>
      <c r="L26" s="207">
        <f t="shared" ref="L26" si="42">IF(K26="N",0,K26)</f>
        <v>0</v>
      </c>
      <c r="M26" s="204"/>
      <c r="N26" s="207">
        <f t="shared" si="41"/>
        <v>0</v>
      </c>
      <c r="O26" s="208" t="s">
        <v>109</v>
      </c>
      <c r="P26" s="223"/>
      <c r="Q26" s="204"/>
      <c r="R26" s="222"/>
      <c r="S26" s="214" t="s">
        <v>36</v>
      </c>
      <c r="T26" s="215">
        <f>VLOOKUP(S26,vstupy!$B$17:$C$27,2,FALSE)</f>
        <v>0</v>
      </c>
      <c r="U26" s="204"/>
      <c r="V26" s="214" t="s">
        <v>36</v>
      </c>
      <c r="W26" s="209">
        <f>VLOOKUP(V26,vstupy!$B$17:$C$27,2,FALSE)</f>
        <v>0</v>
      </c>
      <c r="X26" s="216"/>
      <c r="Y26" s="217"/>
      <c r="Z26" s="217">
        <f t="shared" si="27"/>
        <v>0</v>
      </c>
      <c r="AA26" s="217"/>
      <c r="AB26" s="217"/>
      <c r="AC26" s="218" t="s">
        <v>109</v>
      </c>
      <c r="AD26" s="219">
        <f t="shared" si="18"/>
        <v>0</v>
      </c>
      <c r="AE26" s="210" t="str">
        <f t="shared" si="3"/>
        <v>0</v>
      </c>
      <c r="AF26" s="220">
        <f t="shared" si="4"/>
        <v>0</v>
      </c>
      <c r="AG26" s="211" t="str">
        <f t="shared" si="5"/>
        <v>0</v>
      </c>
      <c r="AH26" s="220">
        <f t="shared" si="6"/>
        <v>0</v>
      </c>
      <c r="AI26" s="220">
        <f t="shared" si="7"/>
        <v>0</v>
      </c>
      <c r="AJ26" s="220">
        <f t="shared" si="8"/>
        <v>0</v>
      </c>
      <c r="AK26" s="220">
        <f t="shared" si="28"/>
        <v>0</v>
      </c>
      <c r="AL26" s="220">
        <f t="shared" si="9"/>
        <v>0</v>
      </c>
      <c r="AM26" s="278" t="str">
        <f t="shared" si="10"/>
        <v>0</v>
      </c>
      <c r="AN26" s="278">
        <f t="shared" si="11"/>
        <v>0</v>
      </c>
      <c r="AO26" s="278" t="str">
        <f t="shared" si="12"/>
        <v>0</v>
      </c>
      <c r="AP26" s="278">
        <f t="shared" si="13"/>
        <v>0</v>
      </c>
      <c r="AQ26" s="278">
        <f t="shared" si="14"/>
        <v>0</v>
      </c>
      <c r="AR26" s="278">
        <f t="shared" si="15"/>
        <v>0</v>
      </c>
      <c r="AS26" s="278">
        <f t="shared" si="16"/>
        <v>0</v>
      </c>
      <c r="AT26" s="278">
        <f t="shared" si="17"/>
        <v>0</v>
      </c>
      <c r="AU26" s="220">
        <f t="shared" si="29"/>
        <v>0</v>
      </c>
      <c r="AV26" s="211">
        <f t="shared" si="20"/>
        <v>0</v>
      </c>
      <c r="AW26" s="211">
        <f t="shared" si="30"/>
        <v>0</v>
      </c>
      <c r="AX26" s="278">
        <f t="shared" si="22"/>
        <v>0</v>
      </c>
      <c r="AY26" s="287">
        <f t="shared" si="23"/>
        <v>0</v>
      </c>
      <c r="AZ26" s="288">
        <f>AY26-'Krok 2- Tabuľka č. 1'!H21</f>
        <v>0</v>
      </c>
    </row>
    <row r="27" spans="1:52" ht="25.5" customHeight="1" x14ac:dyDescent="0.2">
      <c r="B27" s="202">
        <v>17</v>
      </c>
      <c r="C27" s="203"/>
      <c r="D27" s="203" t="s">
        <v>119</v>
      </c>
      <c r="E27" s="221"/>
      <c r="F27" s="221"/>
      <c r="G27" s="221"/>
      <c r="H27" s="204" t="s">
        <v>109</v>
      </c>
      <c r="I27" s="205"/>
      <c r="J27" s="204"/>
      <c r="K27" s="204"/>
      <c r="L27" s="207">
        <f t="shared" ref="L27" si="43">IF(K27="N",0,K27)</f>
        <v>0</v>
      </c>
      <c r="M27" s="204"/>
      <c r="N27" s="207">
        <f t="shared" si="41"/>
        <v>0</v>
      </c>
      <c r="O27" s="208" t="s">
        <v>109</v>
      </c>
      <c r="P27" s="223"/>
      <c r="Q27" s="204"/>
      <c r="R27" s="222"/>
      <c r="S27" s="214" t="s">
        <v>36</v>
      </c>
      <c r="T27" s="215">
        <f>VLOOKUP(S27,vstupy!$B$17:$C$27,2,FALSE)</f>
        <v>0</v>
      </c>
      <c r="U27" s="204"/>
      <c r="V27" s="214" t="s">
        <v>36</v>
      </c>
      <c r="W27" s="209">
        <f>VLOOKUP(V27,vstupy!$B$17:$C$27,2,FALSE)</f>
        <v>0</v>
      </c>
      <c r="X27" s="216"/>
      <c r="Y27" s="217"/>
      <c r="Z27" s="217">
        <f t="shared" si="27"/>
        <v>0</v>
      </c>
      <c r="AA27" s="217"/>
      <c r="AB27" s="217"/>
      <c r="AC27" s="218" t="s">
        <v>109</v>
      </c>
      <c r="AD27" s="219">
        <f t="shared" si="18"/>
        <v>0</v>
      </c>
      <c r="AE27" s="210" t="str">
        <f t="shared" si="3"/>
        <v>0</v>
      </c>
      <c r="AF27" s="220">
        <f t="shared" si="4"/>
        <v>0</v>
      </c>
      <c r="AG27" s="211" t="str">
        <f t="shared" si="5"/>
        <v>0</v>
      </c>
      <c r="AH27" s="220">
        <f t="shared" si="6"/>
        <v>0</v>
      </c>
      <c r="AI27" s="220">
        <f t="shared" si="7"/>
        <v>0</v>
      </c>
      <c r="AJ27" s="220">
        <f t="shared" si="8"/>
        <v>0</v>
      </c>
      <c r="AK27" s="220">
        <f t="shared" si="28"/>
        <v>0</v>
      </c>
      <c r="AL27" s="220">
        <f t="shared" si="9"/>
        <v>0</v>
      </c>
      <c r="AM27" s="278" t="str">
        <f t="shared" si="10"/>
        <v>0</v>
      </c>
      <c r="AN27" s="278">
        <f t="shared" si="11"/>
        <v>0</v>
      </c>
      <c r="AO27" s="278" t="str">
        <f t="shared" si="12"/>
        <v>0</v>
      </c>
      <c r="AP27" s="278">
        <f t="shared" si="13"/>
        <v>0</v>
      </c>
      <c r="AQ27" s="278">
        <f t="shared" si="14"/>
        <v>0</v>
      </c>
      <c r="AR27" s="278">
        <f t="shared" si="15"/>
        <v>0</v>
      </c>
      <c r="AS27" s="278">
        <f t="shared" si="16"/>
        <v>0</v>
      </c>
      <c r="AT27" s="278">
        <f t="shared" si="17"/>
        <v>0</v>
      </c>
      <c r="AU27" s="220">
        <f t="shared" si="29"/>
        <v>0</v>
      </c>
      <c r="AV27" s="211">
        <f t="shared" si="20"/>
        <v>0</v>
      </c>
      <c r="AW27" s="211">
        <f t="shared" si="30"/>
        <v>0</v>
      </c>
      <c r="AX27" s="278">
        <f t="shared" si="22"/>
        <v>0</v>
      </c>
      <c r="AY27" s="287">
        <f t="shared" si="23"/>
        <v>0</v>
      </c>
      <c r="AZ27" s="288">
        <f>AY27-'Krok 2- Tabuľka č. 1'!H22</f>
        <v>0</v>
      </c>
    </row>
    <row r="28" spans="1:52" ht="25.5" customHeight="1" x14ac:dyDescent="0.2">
      <c r="A28" s="212"/>
      <c r="B28" s="202">
        <v>18</v>
      </c>
      <c r="C28" s="203"/>
      <c r="D28" s="203" t="s">
        <v>119</v>
      </c>
      <c r="E28" s="221"/>
      <c r="F28" s="221"/>
      <c r="G28" s="221"/>
      <c r="H28" s="204" t="s">
        <v>109</v>
      </c>
      <c r="I28" s="205"/>
      <c r="J28" s="204"/>
      <c r="K28" s="204"/>
      <c r="L28" s="207">
        <f t="shared" ref="L28" si="44">IF(K28="N",0,K28)</f>
        <v>0</v>
      </c>
      <c r="M28" s="204"/>
      <c r="N28" s="207">
        <f t="shared" si="41"/>
        <v>0</v>
      </c>
      <c r="O28" s="208" t="s">
        <v>109</v>
      </c>
      <c r="P28" s="223"/>
      <c r="Q28" s="204"/>
      <c r="R28" s="222"/>
      <c r="S28" s="214" t="s">
        <v>36</v>
      </c>
      <c r="T28" s="215">
        <f>VLOOKUP(S28,vstupy!$B$17:$C$27,2,FALSE)</f>
        <v>0</v>
      </c>
      <c r="U28" s="204"/>
      <c r="V28" s="214" t="s">
        <v>36</v>
      </c>
      <c r="W28" s="209">
        <f>VLOOKUP(V28,vstupy!$B$17:$C$27,2,FALSE)</f>
        <v>0</v>
      </c>
      <c r="X28" s="216"/>
      <c r="Y28" s="217"/>
      <c r="Z28" s="217">
        <f t="shared" si="27"/>
        <v>0</v>
      </c>
      <c r="AA28" s="217"/>
      <c r="AB28" s="217"/>
      <c r="AC28" s="218" t="s">
        <v>109</v>
      </c>
      <c r="AD28" s="219">
        <f t="shared" si="18"/>
        <v>0</v>
      </c>
      <c r="AE28" s="210" t="str">
        <f t="shared" si="3"/>
        <v>0</v>
      </c>
      <c r="AF28" s="220">
        <f t="shared" si="4"/>
        <v>0</v>
      </c>
      <c r="AG28" s="211" t="str">
        <f t="shared" si="5"/>
        <v>0</v>
      </c>
      <c r="AH28" s="220">
        <f t="shared" si="6"/>
        <v>0</v>
      </c>
      <c r="AI28" s="220">
        <f t="shared" si="7"/>
        <v>0</v>
      </c>
      <c r="AJ28" s="220">
        <f t="shared" si="8"/>
        <v>0</v>
      </c>
      <c r="AK28" s="220">
        <f t="shared" si="28"/>
        <v>0</v>
      </c>
      <c r="AL28" s="220">
        <f t="shared" si="9"/>
        <v>0</v>
      </c>
      <c r="AM28" s="278" t="str">
        <f t="shared" si="10"/>
        <v>0</v>
      </c>
      <c r="AN28" s="278">
        <f t="shared" si="11"/>
        <v>0</v>
      </c>
      <c r="AO28" s="278" t="str">
        <f t="shared" si="12"/>
        <v>0</v>
      </c>
      <c r="AP28" s="278">
        <f t="shared" si="13"/>
        <v>0</v>
      </c>
      <c r="AQ28" s="278">
        <f t="shared" si="14"/>
        <v>0</v>
      </c>
      <c r="AR28" s="278">
        <f t="shared" si="15"/>
        <v>0</v>
      </c>
      <c r="AS28" s="278">
        <f t="shared" si="16"/>
        <v>0</v>
      </c>
      <c r="AT28" s="278">
        <f t="shared" si="17"/>
        <v>0</v>
      </c>
      <c r="AU28" s="220">
        <f t="shared" si="29"/>
        <v>0</v>
      </c>
      <c r="AV28" s="211">
        <f t="shared" si="20"/>
        <v>0</v>
      </c>
      <c r="AW28" s="211">
        <f t="shared" si="30"/>
        <v>0</v>
      </c>
      <c r="AX28" s="278">
        <f t="shared" si="22"/>
        <v>0</v>
      </c>
      <c r="AY28" s="287">
        <f t="shared" si="23"/>
        <v>0</v>
      </c>
      <c r="AZ28" s="288">
        <f>AY28-'Krok 2- Tabuľka č. 1'!H23</f>
        <v>0</v>
      </c>
    </row>
    <row r="29" spans="1:52" ht="25.5" customHeight="1" x14ac:dyDescent="0.2">
      <c r="B29" s="202">
        <v>19</v>
      </c>
      <c r="C29" s="203"/>
      <c r="D29" s="203" t="s">
        <v>119</v>
      </c>
      <c r="E29" s="221"/>
      <c r="F29" s="221"/>
      <c r="G29" s="221"/>
      <c r="H29" s="204" t="s">
        <v>109</v>
      </c>
      <c r="I29" s="205"/>
      <c r="J29" s="204"/>
      <c r="K29" s="204"/>
      <c r="L29" s="207">
        <f t="shared" ref="L29" si="45">IF(K29="N",0,K29)</f>
        <v>0</v>
      </c>
      <c r="M29" s="204"/>
      <c r="N29" s="207">
        <f t="shared" si="41"/>
        <v>0</v>
      </c>
      <c r="O29" s="208" t="s">
        <v>109</v>
      </c>
      <c r="P29" s="223"/>
      <c r="Q29" s="204"/>
      <c r="R29" s="222"/>
      <c r="S29" s="214" t="s">
        <v>36</v>
      </c>
      <c r="T29" s="215">
        <f>VLOOKUP(S29,vstupy!$B$17:$C$27,2,FALSE)</f>
        <v>0</v>
      </c>
      <c r="U29" s="204"/>
      <c r="V29" s="214" t="s">
        <v>36</v>
      </c>
      <c r="W29" s="209">
        <f>VLOOKUP(V29,vstupy!$B$17:$C$27,2,FALSE)</f>
        <v>0</v>
      </c>
      <c r="X29" s="216"/>
      <c r="Y29" s="217"/>
      <c r="Z29" s="217">
        <f t="shared" si="27"/>
        <v>0</v>
      </c>
      <c r="AA29" s="217"/>
      <c r="AB29" s="217"/>
      <c r="AC29" s="218" t="s">
        <v>109</v>
      </c>
      <c r="AD29" s="219">
        <f t="shared" si="18"/>
        <v>0</v>
      </c>
      <c r="AE29" s="210" t="str">
        <f t="shared" si="3"/>
        <v>0</v>
      </c>
      <c r="AF29" s="220">
        <f t="shared" si="4"/>
        <v>0</v>
      </c>
      <c r="AG29" s="211" t="str">
        <f t="shared" si="5"/>
        <v>0</v>
      </c>
      <c r="AH29" s="220">
        <f t="shared" si="6"/>
        <v>0</v>
      </c>
      <c r="AI29" s="220">
        <f t="shared" si="7"/>
        <v>0</v>
      </c>
      <c r="AJ29" s="220">
        <f t="shared" si="8"/>
        <v>0</v>
      </c>
      <c r="AK29" s="220">
        <f>IF(U29&gt;0,IF(W29&gt;0,($I$6/160)*(U29/60)*W29,0),IF(W29&gt;0,($I$6/160)*((#REF!)/60)*W29,0))</f>
        <v>0</v>
      </c>
      <c r="AL29" s="220">
        <f t="shared" si="9"/>
        <v>0</v>
      </c>
      <c r="AM29" s="278" t="str">
        <f t="shared" si="10"/>
        <v>0</v>
      </c>
      <c r="AN29" s="278">
        <f t="shared" si="11"/>
        <v>0</v>
      </c>
      <c r="AO29" s="278" t="str">
        <f t="shared" si="12"/>
        <v>0</v>
      </c>
      <c r="AP29" s="278">
        <f t="shared" si="13"/>
        <v>0</v>
      </c>
      <c r="AQ29" s="278">
        <f t="shared" si="14"/>
        <v>0</v>
      </c>
      <c r="AR29" s="278">
        <f t="shared" si="15"/>
        <v>0</v>
      </c>
      <c r="AS29" s="278">
        <f t="shared" si="16"/>
        <v>0</v>
      </c>
      <c r="AT29" s="278">
        <f t="shared" si="17"/>
        <v>0</v>
      </c>
      <c r="AU29" s="220">
        <f t="shared" si="29"/>
        <v>0</v>
      </c>
      <c r="AV29" s="211">
        <f t="shared" si="20"/>
        <v>0</v>
      </c>
      <c r="AW29" s="211">
        <f t="shared" si="30"/>
        <v>0</v>
      </c>
      <c r="AX29" s="278">
        <f t="shared" si="22"/>
        <v>0</v>
      </c>
      <c r="AY29" s="287">
        <f t="shared" si="23"/>
        <v>0</v>
      </c>
      <c r="AZ29" s="288">
        <f>AY29-'Krok 2- Tabuľka č. 1'!H24</f>
        <v>0</v>
      </c>
    </row>
    <row r="30" spans="1:52" ht="25.5" customHeight="1" x14ac:dyDescent="0.2">
      <c r="B30" s="202">
        <v>20</v>
      </c>
      <c r="C30" s="203"/>
      <c r="D30" s="203" t="s">
        <v>119</v>
      </c>
      <c r="E30" s="221"/>
      <c r="F30" s="221"/>
      <c r="G30" s="221"/>
      <c r="H30" s="204" t="s">
        <v>109</v>
      </c>
      <c r="I30" s="205"/>
      <c r="J30" s="204"/>
      <c r="K30" s="204"/>
      <c r="L30" s="207">
        <f t="shared" ref="L30" si="46">IF(K30="N",0,K30)</f>
        <v>0</v>
      </c>
      <c r="M30" s="204"/>
      <c r="N30" s="207">
        <f t="shared" si="41"/>
        <v>0</v>
      </c>
      <c r="O30" s="208" t="s">
        <v>109</v>
      </c>
      <c r="P30" s="223"/>
      <c r="Q30" s="204"/>
      <c r="R30" s="222"/>
      <c r="S30" s="214" t="s">
        <v>36</v>
      </c>
      <c r="T30" s="215">
        <f>VLOOKUP(S30,vstupy!$B$17:$C$27,2,FALSE)</f>
        <v>0</v>
      </c>
      <c r="U30" s="204"/>
      <c r="V30" s="214" t="s">
        <v>36</v>
      </c>
      <c r="W30" s="209">
        <f>VLOOKUP(V30,vstupy!$B$17:$C$27,2,FALSE)</f>
        <v>0</v>
      </c>
      <c r="X30" s="216"/>
      <c r="Y30" s="217"/>
      <c r="Z30" s="217">
        <f t="shared" si="27"/>
        <v>0</v>
      </c>
      <c r="AA30" s="217"/>
      <c r="AB30" s="217"/>
      <c r="AC30" s="218" t="s">
        <v>109</v>
      </c>
      <c r="AD30" s="219">
        <f t="shared" si="18"/>
        <v>0</v>
      </c>
      <c r="AE30" s="210" t="str">
        <f t="shared" si="3"/>
        <v>0</v>
      </c>
      <c r="AF30" s="220">
        <f t="shared" si="4"/>
        <v>0</v>
      </c>
      <c r="AG30" s="211" t="str">
        <f t="shared" si="5"/>
        <v>0</v>
      </c>
      <c r="AH30" s="220">
        <f t="shared" si="6"/>
        <v>0</v>
      </c>
      <c r="AI30" s="220">
        <f t="shared" si="7"/>
        <v>0</v>
      </c>
      <c r="AJ30" s="220">
        <f t="shared" si="8"/>
        <v>0</v>
      </c>
      <c r="AK30" s="220">
        <f>IF(U30&gt;0,IF(W30&gt;0,($I$6/160)*(U30/60)*W30,0),IF(W30&gt;0,($I$6/160)*((#REF!)/60)*W30,0))</f>
        <v>0</v>
      </c>
      <c r="AL30" s="220">
        <f t="shared" si="9"/>
        <v>0</v>
      </c>
      <c r="AM30" s="278" t="str">
        <f t="shared" si="10"/>
        <v>0</v>
      </c>
      <c r="AN30" s="278">
        <f t="shared" si="11"/>
        <v>0</v>
      </c>
      <c r="AO30" s="278" t="str">
        <f t="shared" si="12"/>
        <v>0</v>
      </c>
      <c r="AP30" s="278">
        <f t="shared" si="13"/>
        <v>0</v>
      </c>
      <c r="AQ30" s="278">
        <f t="shared" si="14"/>
        <v>0</v>
      </c>
      <c r="AR30" s="278">
        <f t="shared" si="15"/>
        <v>0</v>
      </c>
      <c r="AS30" s="278">
        <f t="shared" si="16"/>
        <v>0</v>
      </c>
      <c r="AT30" s="278">
        <f t="shared" si="17"/>
        <v>0</v>
      </c>
      <c r="AU30" s="220">
        <f t="shared" si="29"/>
        <v>0</v>
      </c>
      <c r="AV30" s="211">
        <f t="shared" si="20"/>
        <v>0</v>
      </c>
      <c r="AW30" s="211">
        <f t="shared" si="30"/>
        <v>0</v>
      </c>
      <c r="AX30" s="278">
        <f t="shared" si="22"/>
        <v>0</v>
      </c>
      <c r="AY30" s="287">
        <f t="shared" si="23"/>
        <v>0</v>
      </c>
      <c r="AZ30" s="288">
        <f>AY30-'Krok 2- Tabuľka č. 1'!H25</f>
        <v>0</v>
      </c>
    </row>
    <row r="31" spans="1:52" ht="25.5" customHeight="1" x14ac:dyDescent="0.2">
      <c r="B31" s="202">
        <v>21</v>
      </c>
      <c r="C31" s="203"/>
      <c r="D31" s="203" t="s">
        <v>119</v>
      </c>
      <c r="E31" s="221"/>
      <c r="F31" s="221"/>
      <c r="G31" s="221"/>
      <c r="H31" s="204" t="s">
        <v>109</v>
      </c>
      <c r="I31" s="205"/>
      <c r="J31" s="204"/>
      <c r="K31" s="204"/>
      <c r="L31" s="207">
        <f t="shared" ref="L31" si="47">IF(K31="N",0,K31)</f>
        <v>0</v>
      </c>
      <c r="M31" s="204"/>
      <c r="N31" s="207">
        <f t="shared" si="41"/>
        <v>0</v>
      </c>
      <c r="O31" s="208" t="s">
        <v>109</v>
      </c>
      <c r="P31" s="223"/>
      <c r="Q31" s="204"/>
      <c r="R31" s="222"/>
      <c r="S31" s="214" t="s">
        <v>36</v>
      </c>
      <c r="T31" s="215">
        <f>VLOOKUP(S31,vstupy!$B$17:$C$27,2,FALSE)</f>
        <v>0</v>
      </c>
      <c r="U31" s="204"/>
      <c r="V31" s="214" t="s">
        <v>36</v>
      </c>
      <c r="W31" s="209">
        <f>VLOOKUP(V31,vstupy!$B$17:$C$27,2,FALSE)</f>
        <v>0</v>
      </c>
      <c r="X31" s="216"/>
      <c r="Y31" s="217"/>
      <c r="Z31" s="217">
        <f t="shared" si="27"/>
        <v>0</v>
      </c>
      <c r="AA31" s="217"/>
      <c r="AB31" s="217"/>
      <c r="AC31" s="218" t="s">
        <v>109</v>
      </c>
      <c r="AD31" s="219">
        <f t="shared" si="18"/>
        <v>0</v>
      </c>
      <c r="AE31" s="210" t="str">
        <f t="shared" si="3"/>
        <v>0</v>
      </c>
      <c r="AF31" s="220">
        <f t="shared" si="4"/>
        <v>0</v>
      </c>
      <c r="AG31" s="211" t="str">
        <f t="shared" si="5"/>
        <v>0</v>
      </c>
      <c r="AH31" s="220">
        <f t="shared" si="6"/>
        <v>0</v>
      </c>
      <c r="AI31" s="220">
        <f t="shared" si="7"/>
        <v>0</v>
      </c>
      <c r="AJ31" s="220">
        <f t="shared" si="8"/>
        <v>0</v>
      </c>
      <c r="AK31" s="220">
        <f>IF(U31&gt;0,IF(W31&gt;0,($I$6/160)*(U31/60)*W31,0),IF(W31&gt;0,($I$6/160)*((#REF!)/60)*W31,0))</f>
        <v>0</v>
      </c>
      <c r="AL31" s="220">
        <f t="shared" si="9"/>
        <v>0</v>
      </c>
      <c r="AM31" s="278" t="str">
        <f t="shared" si="10"/>
        <v>0</v>
      </c>
      <c r="AN31" s="278">
        <f t="shared" si="11"/>
        <v>0</v>
      </c>
      <c r="AO31" s="278" t="str">
        <f t="shared" si="12"/>
        <v>0</v>
      </c>
      <c r="AP31" s="278">
        <f t="shared" si="13"/>
        <v>0</v>
      </c>
      <c r="AQ31" s="278">
        <f t="shared" si="14"/>
        <v>0</v>
      </c>
      <c r="AR31" s="278">
        <f t="shared" si="15"/>
        <v>0</v>
      </c>
      <c r="AS31" s="278">
        <f t="shared" si="16"/>
        <v>0</v>
      </c>
      <c r="AT31" s="278">
        <f t="shared" si="17"/>
        <v>0</v>
      </c>
      <c r="AU31" s="220">
        <f t="shared" si="29"/>
        <v>0</v>
      </c>
      <c r="AV31" s="211">
        <f t="shared" si="20"/>
        <v>0</v>
      </c>
      <c r="AW31" s="211">
        <f t="shared" si="30"/>
        <v>0</v>
      </c>
      <c r="AX31" s="278">
        <f t="shared" si="22"/>
        <v>0</v>
      </c>
      <c r="AY31" s="287">
        <f t="shared" si="23"/>
        <v>0</v>
      </c>
      <c r="AZ31" s="288">
        <f>AY31-'Krok 2- Tabuľka č. 1'!H26</f>
        <v>0</v>
      </c>
    </row>
    <row r="32" spans="1:52" ht="25.5" customHeight="1" x14ac:dyDescent="0.2">
      <c r="B32" s="202">
        <v>22</v>
      </c>
      <c r="C32" s="203"/>
      <c r="D32" s="203" t="s">
        <v>119</v>
      </c>
      <c r="E32" s="221"/>
      <c r="F32" s="221"/>
      <c r="G32" s="221"/>
      <c r="H32" s="204" t="s">
        <v>109</v>
      </c>
      <c r="I32" s="205"/>
      <c r="J32" s="204"/>
      <c r="K32" s="204"/>
      <c r="L32" s="207">
        <f t="shared" ref="L32" si="48">IF(K32="N",0,K32)</f>
        <v>0</v>
      </c>
      <c r="M32" s="204"/>
      <c r="N32" s="207">
        <f t="shared" si="41"/>
        <v>0</v>
      </c>
      <c r="O32" s="208" t="s">
        <v>109</v>
      </c>
      <c r="P32" s="223"/>
      <c r="Q32" s="204"/>
      <c r="R32" s="222"/>
      <c r="S32" s="214" t="s">
        <v>36</v>
      </c>
      <c r="T32" s="215">
        <f>VLOOKUP(S32,vstupy!$B$17:$C$27,2,FALSE)</f>
        <v>0</v>
      </c>
      <c r="U32" s="204"/>
      <c r="V32" s="214" t="s">
        <v>36</v>
      </c>
      <c r="W32" s="209">
        <f>VLOOKUP(V32,vstupy!$B$17:$C$27,2,FALSE)</f>
        <v>0</v>
      </c>
      <c r="X32" s="216"/>
      <c r="Y32" s="217"/>
      <c r="Z32" s="217">
        <f t="shared" si="27"/>
        <v>0</v>
      </c>
      <c r="AA32" s="217"/>
      <c r="AB32" s="217"/>
      <c r="AC32" s="218" t="s">
        <v>109</v>
      </c>
      <c r="AD32" s="219">
        <f t="shared" si="18"/>
        <v>0</v>
      </c>
      <c r="AE32" s="210" t="str">
        <f t="shared" si="3"/>
        <v>0</v>
      </c>
      <c r="AF32" s="220">
        <f t="shared" si="4"/>
        <v>0</v>
      </c>
      <c r="AG32" s="211" t="str">
        <f t="shared" si="5"/>
        <v>0</v>
      </c>
      <c r="AH32" s="220">
        <f t="shared" si="6"/>
        <v>0</v>
      </c>
      <c r="AI32" s="220">
        <f t="shared" si="7"/>
        <v>0</v>
      </c>
      <c r="AJ32" s="220">
        <f t="shared" si="8"/>
        <v>0</v>
      </c>
      <c r="AK32" s="220">
        <f>IF(U32&gt;0,IF(W32&gt;0,($I$6/160)*(U32/60)*W32,0),IF(W32&gt;0,($I$6/160)*((#REF!)/60)*W32,0))</f>
        <v>0</v>
      </c>
      <c r="AL32" s="220">
        <f t="shared" si="9"/>
        <v>0</v>
      </c>
      <c r="AM32" s="278" t="str">
        <f t="shared" si="10"/>
        <v>0</v>
      </c>
      <c r="AN32" s="278">
        <f t="shared" si="11"/>
        <v>0</v>
      </c>
      <c r="AO32" s="278" t="str">
        <f t="shared" si="12"/>
        <v>0</v>
      </c>
      <c r="AP32" s="278">
        <f t="shared" si="13"/>
        <v>0</v>
      </c>
      <c r="AQ32" s="278">
        <f t="shared" si="14"/>
        <v>0</v>
      </c>
      <c r="AR32" s="278">
        <f t="shared" si="15"/>
        <v>0</v>
      </c>
      <c r="AS32" s="278">
        <f t="shared" si="16"/>
        <v>0</v>
      </c>
      <c r="AT32" s="278">
        <f t="shared" si="17"/>
        <v>0</v>
      </c>
      <c r="AU32" s="220">
        <f t="shared" si="29"/>
        <v>0</v>
      </c>
      <c r="AV32" s="211">
        <f t="shared" si="20"/>
        <v>0</v>
      </c>
      <c r="AW32" s="211">
        <f t="shared" si="30"/>
        <v>0</v>
      </c>
      <c r="AX32" s="278">
        <f t="shared" si="22"/>
        <v>0</v>
      </c>
      <c r="AY32" s="287">
        <f t="shared" si="23"/>
        <v>0</v>
      </c>
      <c r="AZ32" s="288">
        <f>AY32-'Krok 2- Tabuľka č. 1'!H27</f>
        <v>0</v>
      </c>
    </row>
    <row r="33" spans="2:52" ht="25.5" customHeight="1" x14ac:dyDescent="0.2">
      <c r="B33" s="202">
        <v>23</v>
      </c>
      <c r="C33" s="203"/>
      <c r="D33" s="203" t="s">
        <v>119</v>
      </c>
      <c r="E33" s="221"/>
      <c r="F33" s="221"/>
      <c r="G33" s="221"/>
      <c r="H33" s="204" t="s">
        <v>109</v>
      </c>
      <c r="I33" s="205"/>
      <c r="J33" s="204"/>
      <c r="K33" s="204"/>
      <c r="L33" s="207">
        <f t="shared" ref="L33" si="49">IF(K33="N",0,K33)</f>
        <v>0</v>
      </c>
      <c r="M33" s="204"/>
      <c r="N33" s="207">
        <f t="shared" si="41"/>
        <v>0</v>
      </c>
      <c r="O33" s="208" t="s">
        <v>109</v>
      </c>
      <c r="P33" s="223"/>
      <c r="Q33" s="204"/>
      <c r="R33" s="222"/>
      <c r="S33" s="214" t="s">
        <v>36</v>
      </c>
      <c r="T33" s="215">
        <f>VLOOKUP(S33,vstupy!$B$17:$C$27,2,FALSE)</f>
        <v>0</v>
      </c>
      <c r="U33" s="204"/>
      <c r="V33" s="214" t="s">
        <v>36</v>
      </c>
      <c r="W33" s="209">
        <f>VLOOKUP(V33,vstupy!$B$17:$C$27,2,FALSE)</f>
        <v>0</v>
      </c>
      <c r="X33" s="216"/>
      <c r="Y33" s="217"/>
      <c r="Z33" s="217">
        <f t="shared" si="27"/>
        <v>0</v>
      </c>
      <c r="AA33" s="217"/>
      <c r="AB33" s="217"/>
      <c r="AC33" s="218" t="s">
        <v>109</v>
      </c>
      <c r="AD33" s="219">
        <f t="shared" si="18"/>
        <v>0</v>
      </c>
      <c r="AE33" s="210" t="str">
        <f t="shared" si="3"/>
        <v>0</v>
      </c>
      <c r="AF33" s="220">
        <f t="shared" si="4"/>
        <v>0</v>
      </c>
      <c r="AG33" s="211" t="str">
        <f t="shared" si="5"/>
        <v>0</v>
      </c>
      <c r="AH33" s="220">
        <f t="shared" si="6"/>
        <v>0</v>
      </c>
      <c r="AI33" s="220">
        <f t="shared" si="7"/>
        <v>0</v>
      </c>
      <c r="AJ33" s="220">
        <f t="shared" si="8"/>
        <v>0</v>
      </c>
      <c r="AK33" s="220">
        <f>IF(U33&gt;0,IF(W33&gt;0,($I$6/160)*(U33/60)*W33,0),IF(W33&gt;0,($I$6/160)*((#REF!)/60)*W33,0))</f>
        <v>0</v>
      </c>
      <c r="AL33" s="220">
        <f t="shared" si="9"/>
        <v>0</v>
      </c>
      <c r="AM33" s="278" t="str">
        <f t="shared" si="10"/>
        <v>0</v>
      </c>
      <c r="AN33" s="278">
        <f t="shared" si="11"/>
        <v>0</v>
      </c>
      <c r="AO33" s="278" t="str">
        <f t="shared" si="12"/>
        <v>0</v>
      </c>
      <c r="AP33" s="278">
        <f t="shared" si="13"/>
        <v>0</v>
      </c>
      <c r="AQ33" s="278">
        <f t="shared" si="14"/>
        <v>0</v>
      </c>
      <c r="AR33" s="278">
        <f t="shared" si="15"/>
        <v>0</v>
      </c>
      <c r="AS33" s="278">
        <f t="shared" si="16"/>
        <v>0</v>
      </c>
      <c r="AT33" s="278">
        <f t="shared" si="17"/>
        <v>0</v>
      </c>
      <c r="AU33" s="220">
        <f t="shared" si="29"/>
        <v>0</v>
      </c>
      <c r="AV33" s="211">
        <f t="shared" si="20"/>
        <v>0</v>
      </c>
      <c r="AW33" s="211">
        <f t="shared" si="30"/>
        <v>0</v>
      </c>
      <c r="AX33" s="278">
        <f t="shared" si="22"/>
        <v>0</v>
      </c>
      <c r="AY33" s="287">
        <f t="shared" si="23"/>
        <v>0</v>
      </c>
      <c r="AZ33" s="288">
        <f>AY33-'Krok 2- Tabuľka č. 1'!H28</f>
        <v>0</v>
      </c>
    </row>
    <row r="34" spans="2:52" ht="25.5" customHeight="1" x14ac:dyDescent="0.2">
      <c r="B34" s="202">
        <v>24</v>
      </c>
      <c r="C34" s="203"/>
      <c r="D34" s="203" t="s">
        <v>119</v>
      </c>
      <c r="E34" s="221"/>
      <c r="F34" s="221"/>
      <c r="G34" s="221"/>
      <c r="H34" s="204" t="s">
        <v>109</v>
      </c>
      <c r="I34" s="205"/>
      <c r="J34" s="204"/>
      <c r="K34" s="204"/>
      <c r="L34" s="207">
        <f t="shared" ref="L34" si="50">IF(K34="N",0,K34)</f>
        <v>0</v>
      </c>
      <c r="M34" s="204"/>
      <c r="N34" s="207">
        <f t="shared" si="41"/>
        <v>0</v>
      </c>
      <c r="O34" s="208" t="s">
        <v>109</v>
      </c>
      <c r="P34" s="223"/>
      <c r="Q34" s="204"/>
      <c r="R34" s="222"/>
      <c r="S34" s="214" t="s">
        <v>36</v>
      </c>
      <c r="T34" s="215">
        <f>VLOOKUP(S34,vstupy!$B$17:$C$27,2,FALSE)</f>
        <v>0</v>
      </c>
      <c r="U34" s="204"/>
      <c r="V34" s="214" t="s">
        <v>36</v>
      </c>
      <c r="W34" s="209">
        <f>VLOOKUP(V34,vstupy!$B$17:$C$27,2,FALSE)</f>
        <v>0</v>
      </c>
      <c r="X34" s="216"/>
      <c r="Y34" s="217"/>
      <c r="Z34" s="217">
        <f t="shared" si="27"/>
        <v>0</v>
      </c>
      <c r="AA34" s="217"/>
      <c r="AB34" s="217"/>
      <c r="AC34" s="218" t="s">
        <v>109</v>
      </c>
      <c r="AD34" s="219">
        <f t="shared" si="18"/>
        <v>0</v>
      </c>
      <c r="AE34" s="210" t="str">
        <f t="shared" si="3"/>
        <v>0</v>
      </c>
      <c r="AF34" s="220">
        <f t="shared" si="4"/>
        <v>0</v>
      </c>
      <c r="AG34" s="211" t="str">
        <f t="shared" si="5"/>
        <v>0</v>
      </c>
      <c r="AH34" s="220">
        <f t="shared" si="6"/>
        <v>0</v>
      </c>
      <c r="AI34" s="220">
        <f t="shared" si="7"/>
        <v>0</v>
      </c>
      <c r="AJ34" s="220">
        <f t="shared" si="8"/>
        <v>0</v>
      </c>
      <c r="AK34" s="220">
        <f>IF(U34&gt;0,IF(W34&gt;0,($I$6/160)*(U34/60)*W34,0),IF(W34&gt;0,($I$6/160)*((#REF!)/60)*W34,0))</f>
        <v>0</v>
      </c>
      <c r="AL34" s="220">
        <f t="shared" si="9"/>
        <v>0</v>
      </c>
      <c r="AM34" s="278" t="str">
        <f t="shared" si="10"/>
        <v>0</v>
      </c>
      <c r="AN34" s="278">
        <f t="shared" si="11"/>
        <v>0</v>
      </c>
      <c r="AO34" s="278" t="str">
        <f t="shared" si="12"/>
        <v>0</v>
      </c>
      <c r="AP34" s="278">
        <f t="shared" si="13"/>
        <v>0</v>
      </c>
      <c r="AQ34" s="278">
        <f t="shared" si="14"/>
        <v>0</v>
      </c>
      <c r="AR34" s="278">
        <f t="shared" si="15"/>
        <v>0</v>
      </c>
      <c r="AS34" s="278">
        <f t="shared" si="16"/>
        <v>0</v>
      </c>
      <c r="AT34" s="278">
        <f t="shared" si="17"/>
        <v>0</v>
      </c>
      <c r="AU34" s="220">
        <f t="shared" si="29"/>
        <v>0</v>
      </c>
      <c r="AV34" s="211">
        <f t="shared" si="20"/>
        <v>0</v>
      </c>
      <c r="AW34" s="211">
        <f t="shared" si="30"/>
        <v>0</v>
      </c>
      <c r="AX34" s="278">
        <f t="shared" si="22"/>
        <v>0</v>
      </c>
      <c r="AY34" s="287">
        <f t="shared" si="23"/>
        <v>0</v>
      </c>
      <c r="AZ34" s="288">
        <f>AY34-'Krok 2- Tabuľka č. 1'!H29</f>
        <v>0</v>
      </c>
    </row>
    <row r="35" spans="2:52" ht="25.5" customHeight="1" x14ac:dyDescent="0.2">
      <c r="B35" s="202">
        <v>25</v>
      </c>
      <c r="C35" s="203"/>
      <c r="D35" s="203" t="s">
        <v>119</v>
      </c>
      <c r="E35" s="221"/>
      <c r="F35" s="221"/>
      <c r="G35" s="221"/>
      <c r="H35" s="204" t="s">
        <v>109</v>
      </c>
      <c r="I35" s="205"/>
      <c r="J35" s="204"/>
      <c r="K35" s="204"/>
      <c r="L35" s="207">
        <f t="shared" ref="L35" si="51">IF(K35="N",0,K35)</f>
        <v>0</v>
      </c>
      <c r="M35" s="204"/>
      <c r="N35" s="207">
        <f t="shared" si="41"/>
        <v>0</v>
      </c>
      <c r="O35" s="208" t="s">
        <v>109</v>
      </c>
      <c r="P35" s="223"/>
      <c r="Q35" s="204"/>
      <c r="R35" s="222"/>
      <c r="S35" s="214" t="s">
        <v>36</v>
      </c>
      <c r="T35" s="215">
        <f>VLOOKUP(S35,vstupy!$B$17:$C$27,2,FALSE)</f>
        <v>0</v>
      </c>
      <c r="U35" s="204"/>
      <c r="V35" s="214" t="s">
        <v>36</v>
      </c>
      <c r="W35" s="209">
        <f>VLOOKUP(V35,vstupy!$B$17:$C$27,2,FALSE)</f>
        <v>0</v>
      </c>
      <c r="X35" s="216"/>
      <c r="Y35" s="217"/>
      <c r="Z35" s="217">
        <f t="shared" si="27"/>
        <v>0</v>
      </c>
      <c r="AA35" s="217"/>
      <c r="AB35" s="217"/>
      <c r="AC35" s="218" t="s">
        <v>109</v>
      </c>
      <c r="AD35" s="219">
        <f t="shared" si="18"/>
        <v>0</v>
      </c>
      <c r="AE35" s="210" t="str">
        <f t="shared" si="3"/>
        <v>0</v>
      </c>
      <c r="AF35" s="220">
        <f t="shared" si="4"/>
        <v>0</v>
      </c>
      <c r="AG35" s="211" t="str">
        <f t="shared" si="5"/>
        <v>0</v>
      </c>
      <c r="AH35" s="220">
        <f t="shared" si="6"/>
        <v>0</v>
      </c>
      <c r="AI35" s="220">
        <f t="shared" si="7"/>
        <v>0</v>
      </c>
      <c r="AJ35" s="220">
        <f t="shared" si="8"/>
        <v>0</v>
      </c>
      <c r="AK35" s="220">
        <f>IF(U35&gt;0,IF(W35&gt;0,($I$6/160)*(U35/60)*W35,0),IF(W35&gt;0,($I$6/160)*((#REF!)/60)*W35,0))</f>
        <v>0</v>
      </c>
      <c r="AL35" s="220">
        <f t="shared" si="9"/>
        <v>0</v>
      </c>
      <c r="AM35" s="278" t="str">
        <f t="shared" si="10"/>
        <v>0</v>
      </c>
      <c r="AN35" s="278">
        <f t="shared" si="11"/>
        <v>0</v>
      </c>
      <c r="AO35" s="278" t="str">
        <f t="shared" si="12"/>
        <v>0</v>
      </c>
      <c r="AP35" s="278">
        <f t="shared" si="13"/>
        <v>0</v>
      </c>
      <c r="AQ35" s="278">
        <f t="shared" si="14"/>
        <v>0</v>
      </c>
      <c r="AR35" s="278">
        <f t="shared" si="15"/>
        <v>0</v>
      </c>
      <c r="AS35" s="278">
        <f t="shared" si="16"/>
        <v>0</v>
      </c>
      <c r="AT35" s="278">
        <f t="shared" si="17"/>
        <v>0</v>
      </c>
      <c r="AU35" s="220">
        <f t="shared" si="29"/>
        <v>0</v>
      </c>
      <c r="AV35" s="211">
        <f t="shared" si="20"/>
        <v>0</v>
      </c>
      <c r="AW35" s="211">
        <f t="shared" si="30"/>
        <v>0</v>
      </c>
      <c r="AX35" s="278">
        <f t="shared" si="22"/>
        <v>0</v>
      </c>
      <c r="AY35" s="287">
        <f t="shared" si="23"/>
        <v>0</v>
      </c>
      <c r="AZ35" s="288">
        <f>AY35-'Krok 2- Tabuľka č. 1'!H30</f>
        <v>0</v>
      </c>
    </row>
    <row r="36" spans="2:52" ht="25.5" customHeight="1" x14ac:dyDescent="0.2">
      <c r="B36" s="202">
        <v>26</v>
      </c>
      <c r="C36" s="203"/>
      <c r="D36" s="203" t="s">
        <v>119</v>
      </c>
      <c r="E36" s="221"/>
      <c r="F36" s="221"/>
      <c r="G36" s="221"/>
      <c r="H36" s="204" t="s">
        <v>109</v>
      </c>
      <c r="I36" s="205"/>
      <c r="J36" s="204"/>
      <c r="K36" s="204"/>
      <c r="L36" s="207">
        <f t="shared" ref="L36" si="52">IF(K36="N",0,K36)</f>
        <v>0</v>
      </c>
      <c r="M36" s="204"/>
      <c r="N36" s="207">
        <f t="shared" si="41"/>
        <v>0</v>
      </c>
      <c r="O36" s="208" t="s">
        <v>109</v>
      </c>
      <c r="P36" s="223"/>
      <c r="Q36" s="204"/>
      <c r="R36" s="222"/>
      <c r="S36" s="214" t="s">
        <v>36</v>
      </c>
      <c r="T36" s="215">
        <f>VLOOKUP(S36,vstupy!$B$17:$C$27,2,FALSE)</f>
        <v>0</v>
      </c>
      <c r="U36" s="204"/>
      <c r="V36" s="214" t="s">
        <v>36</v>
      </c>
      <c r="W36" s="209">
        <f>VLOOKUP(V36,vstupy!$B$17:$C$27,2,FALSE)</f>
        <v>0</v>
      </c>
      <c r="X36" s="216"/>
      <c r="Y36" s="217"/>
      <c r="Z36" s="217">
        <f t="shared" si="27"/>
        <v>0</v>
      </c>
      <c r="AA36" s="217"/>
      <c r="AB36" s="217"/>
      <c r="AC36" s="218" t="s">
        <v>109</v>
      </c>
      <c r="AD36" s="219">
        <f t="shared" si="18"/>
        <v>0</v>
      </c>
      <c r="AE36" s="210" t="str">
        <f t="shared" si="3"/>
        <v>0</v>
      </c>
      <c r="AF36" s="220">
        <f t="shared" si="4"/>
        <v>0</v>
      </c>
      <c r="AG36" s="211" t="str">
        <f t="shared" si="5"/>
        <v>0</v>
      </c>
      <c r="AH36" s="220">
        <f t="shared" si="6"/>
        <v>0</v>
      </c>
      <c r="AI36" s="220">
        <f t="shared" si="7"/>
        <v>0</v>
      </c>
      <c r="AJ36" s="220">
        <f t="shared" si="8"/>
        <v>0</v>
      </c>
      <c r="AK36" s="220">
        <f>IF(U36&gt;0,IF(W36&gt;0,($I$6/160)*(U36/60)*W36,0),IF(W36&gt;0,($I$6/160)*((#REF!)/60)*W36,0))</f>
        <v>0</v>
      </c>
      <c r="AL36" s="220">
        <f t="shared" si="9"/>
        <v>0</v>
      </c>
      <c r="AM36" s="278" t="str">
        <f t="shared" si="10"/>
        <v>0</v>
      </c>
      <c r="AN36" s="278">
        <f t="shared" si="11"/>
        <v>0</v>
      </c>
      <c r="AO36" s="278" t="str">
        <f t="shared" si="12"/>
        <v>0</v>
      </c>
      <c r="AP36" s="278">
        <f t="shared" si="13"/>
        <v>0</v>
      </c>
      <c r="AQ36" s="278">
        <f t="shared" si="14"/>
        <v>0</v>
      </c>
      <c r="AR36" s="278">
        <f t="shared" si="15"/>
        <v>0</v>
      </c>
      <c r="AS36" s="278">
        <f t="shared" si="16"/>
        <v>0</v>
      </c>
      <c r="AT36" s="278">
        <f t="shared" si="17"/>
        <v>0</v>
      </c>
      <c r="AU36" s="220">
        <f t="shared" si="29"/>
        <v>0</v>
      </c>
      <c r="AV36" s="211">
        <f t="shared" si="20"/>
        <v>0</v>
      </c>
      <c r="AW36" s="211">
        <f t="shared" si="30"/>
        <v>0</v>
      </c>
      <c r="AX36" s="278">
        <f t="shared" si="22"/>
        <v>0</v>
      </c>
      <c r="AY36" s="287">
        <f t="shared" si="23"/>
        <v>0</v>
      </c>
      <c r="AZ36" s="288">
        <f>AY36-'Krok 2- Tabuľka č. 1'!H31</f>
        <v>0</v>
      </c>
    </row>
    <row r="37" spans="2:52" ht="25.5" customHeight="1" x14ac:dyDescent="0.2">
      <c r="B37" s="202">
        <v>27</v>
      </c>
      <c r="C37" s="203"/>
      <c r="D37" s="203" t="s">
        <v>119</v>
      </c>
      <c r="E37" s="221"/>
      <c r="F37" s="221"/>
      <c r="G37" s="221"/>
      <c r="H37" s="204" t="s">
        <v>109</v>
      </c>
      <c r="I37" s="205"/>
      <c r="J37" s="204"/>
      <c r="K37" s="204"/>
      <c r="L37" s="207">
        <f t="shared" ref="L37" si="53">IF(K37="N",0,K37)</f>
        <v>0</v>
      </c>
      <c r="M37" s="204"/>
      <c r="N37" s="207">
        <f t="shared" ref="N37:N58" si="54">IF(M37="N",0,M37)</f>
        <v>0</v>
      </c>
      <c r="O37" s="208" t="s">
        <v>109</v>
      </c>
      <c r="P37" s="223"/>
      <c r="Q37" s="204"/>
      <c r="R37" s="222"/>
      <c r="S37" s="214" t="s">
        <v>36</v>
      </c>
      <c r="T37" s="215">
        <f>VLOOKUP(S37,vstupy!$B$17:$C$27,2,FALSE)</f>
        <v>0</v>
      </c>
      <c r="U37" s="204"/>
      <c r="V37" s="214" t="s">
        <v>36</v>
      </c>
      <c r="W37" s="209">
        <f>VLOOKUP(V37,vstupy!$B$17:$C$27,2,FALSE)</f>
        <v>0</v>
      </c>
      <c r="X37" s="216"/>
      <c r="Y37" s="217"/>
      <c r="Z37" s="217">
        <f t="shared" si="27"/>
        <v>0</v>
      </c>
      <c r="AA37" s="217"/>
      <c r="AB37" s="217"/>
      <c r="AC37" s="218" t="s">
        <v>109</v>
      </c>
      <c r="AD37" s="219">
        <f t="shared" si="18"/>
        <v>0</v>
      </c>
      <c r="AE37" s="210" t="str">
        <f t="shared" si="3"/>
        <v>0</v>
      </c>
      <c r="AF37" s="220">
        <f t="shared" si="4"/>
        <v>0</v>
      </c>
      <c r="AG37" s="211" t="str">
        <f t="shared" si="5"/>
        <v>0</v>
      </c>
      <c r="AH37" s="220">
        <f t="shared" si="6"/>
        <v>0</v>
      </c>
      <c r="AI37" s="220">
        <f t="shared" si="7"/>
        <v>0</v>
      </c>
      <c r="AJ37" s="220">
        <f t="shared" si="8"/>
        <v>0</v>
      </c>
      <c r="AK37" s="220">
        <f>IF(U37&gt;0,IF(W37&gt;0,($I$6/160)*(U37/60)*W37,0),IF(W37&gt;0,($I$6/160)*((#REF!)/60)*W37,0))</f>
        <v>0</v>
      </c>
      <c r="AL37" s="220">
        <f t="shared" si="9"/>
        <v>0</v>
      </c>
      <c r="AM37" s="278" t="str">
        <f t="shared" si="10"/>
        <v>0</v>
      </c>
      <c r="AN37" s="278">
        <f t="shared" si="11"/>
        <v>0</v>
      </c>
      <c r="AO37" s="278" t="str">
        <f t="shared" si="12"/>
        <v>0</v>
      </c>
      <c r="AP37" s="278">
        <f t="shared" si="13"/>
        <v>0</v>
      </c>
      <c r="AQ37" s="278">
        <f t="shared" si="14"/>
        <v>0</v>
      </c>
      <c r="AR37" s="278">
        <f t="shared" si="15"/>
        <v>0</v>
      </c>
      <c r="AS37" s="278">
        <f t="shared" si="16"/>
        <v>0</v>
      </c>
      <c r="AT37" s="278">
        <f t="shared" si="17"/>
        <v>0</v>
      </c>
      <c r="AU37" s="220">
        <f t="shared" si="29"/>
        <v>0</v>
      </c>
      <c r="AV37" s="211">
        <f t="shared" si="20"/>
        <v>0</v>
      </c>
      <c r="AW37" s="211">
        <f t="shared" si="30"/>
        <v>0</v>
      </c>
      <c r="AX37" s="278">
        <f t="shared" si="22"/>
        <v>0</v>
      </c>
      <c r="AY37" s="287">
        <f t="shared" si="23"/>
        <v>0</v>
      </c>
      <c r="AZ37" s="288">
        <f>AY37-'Krok 2- Tabuľka č. 1'!H32</f>
        <v>0</v>
      </c>
    </row>
    <row r="38" spans="2:52" ht="25.5" customHeight="1" x14ac:dyDescent="0.2">
      <c r="B38" s="202">
        <v>28</v>
      </c>
      <c r="C38" s="203"/>
      <c r="D38" s="203" t="s">
        <v>119</v>
      </c>
      <c r="E38" s="221"/>
      <c r="F38" s="221"/>
      <c r="G38" s="221"/>
      <c r="H38" s="204" t="s">
        <v>109</v>
      </c>
      <c r="I38" s="205"/>
      <c r="J38" s="204"/>
      <c r="K38" s="204"/>
      <c r="L38" s="207">
        <f t="shared" ref="L38" si="55">IF(K38="N",0,K38)</f>
        <v>0</v>
      </c>
      <c r="M38" s="204"/>
      <c r="N38" s="207">
        <f t="shared" si="54"/>
        <v>0</v>
      </c>
      <c r="O38" s="208" t="s">
        <v>109</v>
      </c>
      <c r="P38" s="223"/>
      <c r="Q38" s="204"/>
      <c r="R38" s="222"/>
      <c r="S38" s="214" t="s">
        <v>36</v>
      </c>
      <c r="T38" s="215">
        <f>VLOOKUP(S38,vstupy!$B$17:$C$27,2,FALSE)</f>
        <v>0</v>
      </c>
      <c r="U38" s="204"/>
      <c r="V38" s="214" t="s">
        <v>36</v>
      </c>
      <c r="W38" s="209">
        <f>VLOOKUP(V38,vstupy!$B$17:$C$27,2,FALSE)</f>
        <v>0</v>
      </c>
      <c r="X38" s="216"/>
      <c r="Y38" s="217"/>
      <c r="Z38" s="217">
        <f t="shared" si="27"/>
        <v>0</v>
      </c>
      <c r="AA38" s="217"/>
      <c r="AB38" s="217"/>
      <c r="AC38" s="218" t="s">
        <v>109</v>
      </c>
      <c r="AD38" s="219">
        <f t="shared" si="18"/>
        <v>0</v>
      </c>
      <c r="AE38" s="210" t="str">
        <f t="shared" si="3"/>
        <v>0</v>
      </c>
      <c r="AF38" s="220">
        <f t="shared" si="4"/>
        <v>0</v>
      </c>
      <c r="AG38" s="211" t="str">
        <f t="shared" si="5"/>
        <v>0</v>
      </c>
      <c r="AH38" s="220">
        <f t="shared" si="6"/>
        <v>0</v>
      </c>
      <c r="AI38" s="220">
        <f t="shared" si="7"/>
        <v>0</v>
      </c>
      <c r="AJ38" s="220">
        <f t="shared" si="8"/>
        <v>0</v>
      </c>
      <c r="AK38" s="220">
        <f>IF(U38&gt;0,IF(W38&gt;0,($I$6/160)*(U38/60)*W38,0),IF(W38&gt;0,($I$6/160)*((#REF!)/60)*W38,0))</f>
        <v>0</v>
      </c>
      <c r="AL38" s="220">
        <f t="shared" si="9"/>
        <v>0</v>
      </c>
      <c r="AM38" s="278" t="str">
        <f t="shared" si="10"/>
        <v>0</v>
      </c>
      <c r="AN38" s="278">
        <f t="shared" si="11"/>
        <v>0</v>
      </c>
      <c r="AO38" s="278" t="str">
        <f t="shared" si="12"/>
        <v>0</v>
      </c>
      <c r="AP38" s="278">
        <f t="shared" si="13"/>
        <v>0</v>
      </c>
      <c r="AQ38" s="278">
        <f t="shared" si="14"/>
        <v>0</v>
      </c>
      <c r="AR38" s="278">
        <f t="shared" si="15"/>
        <v>0</v>
      </c>
      <c r="AS38" s="278">
        <f t="shared" si="16"/>
        <v>0</v>
      </c>
      <c r="AT38" s="278">
        <f t="shared" si="17"/>
        <v>0</v>
      </c>
      <c r="AU38" s="220">
        <f t="shared" si="29"/>
        <v>0</v>
      </c>
      <c r="AV38" s="211">
        <f t="shared" si="20"/>
        <v>0</v>
      </c>
      <c r="AW38" s="211">
        <f t="shared" si="30"/>
        <v>0</v>
      </c>
      <c r="AX38" s="278">
        <f t="shared" si="22"/>
        <v>0</v>
      </c>
      <c r="AY38" s="287">
        <f t="shared" si="23"/>
        <v>0</v>
      </c>
      <c r="AZ38" s="288">
        <f>AY38-'Krok 2- Tabuľka č. 1'!H33</f>
        <v>0</v>
      </c>
    </row>
    <row r="39" spans="2:52" ht="25.5" customHeight="1" x14ac:dyDescent="0.2">
      <c r="B39" s="202">
        <v>29</v>
      </c>
      <c r="C39" s="203"/>
      <c r="D39" s="203" t="s">
        <v>119</v>
      </c>
      <c r="E39" s="221"/>
      <c r="F39" s="221"/>
      <c r="G39" s="221"/>
      <c r="H39" s="204" t="s">
        <v>109</v>
      </c>
      <c r="I39" s="205"/>
      <c r="J39" s="204"/>
      <c r="K39" s="204"/>
      <c r="L39" s="207">
        <f t="shared" ref="L39" si="56">IF(K39="N",0,K39)</f>
        <v>0</v>
      </c>
      <c r="M39" s="204"/>
      <c r="N39" s="207">
        <f t="shared" si="54"/>
        <v>0</v>
      </c>
      <c r="O39" s="208" t="s">
        <v>109</v>
      </c>
      <c r="P39" s="223"/>
      <c r="Q39" s="204"/>
      <c r="R39" s="222"/>
      <c r="S39" s="214" t="s">
        <v>36</v>
      </c>
      <c r="T39" s="215">
        <f>VLOOKUP(S39,vstupy!$B$17:$C$27,2,FALSE)</f>
        <v>0</v>
      </c>
      <c r="U39" s="204"/>
      <c r="V39" s="214" t="s">
        <v>36</v>
      </c>
      <c r="W39" s="209">
        <f>VLOOKUP(V39,vstupy!$B$17:$C$27,2,FALSE)</f>
        <v>0</v>
      </c>
      <c r="X39" s="216"/>
      <c r="Y39" s="217"/>
      <c r="Z39" s="217">
        <f t="shared" si="27"/>
        <v>0</v>
      </c>
      <c r="AA39" s="217"/>
      <c r="AB39" s="217"/>
      <c r="AC39" s="218" t="s">
        <v>109</v>
      </c>
      <c r="AD39" s="219">
        <f t="shared" si="18"/>
        <v>0</v>
      </c>
      <c r="AE39" s="210" t="str">
        <f t="shared" si="3"/>
        <v>0</v>
      </c>
      <c r="AF39" s="220">
        <f t="shared" si="4"/>
        <v>0</v>
      </c>
      <c r="AG39" s="211" t="str">
        <f t="shared" si="5"/>
        <v>0</v>
      </c>
      <c r="AH39" s="220">
        <f t="shared" si="6"/>
        <v>0</v>
      </c>
      <c r="AI39" s="220">
        <f t="shared" si="7"/>
        <v>0</v>
      </c>
      <c r="AJ39" s="220">
        <f t="shared" si="8"/>
        <v>0</v>
      </c>
      <c r="AK39" s="220">
        <f>IF(U39&gt;0,IF(W39&gt;0,($I$6/160)*(U39/60)*W39,0),IF(W39&gt;0,($I$6/160)*((#REF!)/60)*W39,0))</f>
        <v>0</v>
      </c>
      <c r="AL39" s="220">
        <f t="shared" si="9"/>
        <v>0</v>
      </c>
      <c r="AM39" s="278" t="str">
        <f t="shared" si="10"/>
        <v>0</v>
      </c>
      <c r="AN39" s="278">
        <f t="shared" si="11"/>
        <v>0</v>
      </c>
      <c r="AO39" s="278" t="str">
        <f t="shared" si="12"/>
        <v>0</v>
      </c>
      <c r="AP39" s="278">
        <f t="shared" si="13"/>
        <v>0</v>
      </c>
      <c r="AQ39" s="278">
        <f t="shared" si="14"/>
        <v>0</v>
      </c>
      <c r="AR39" s="278">
        <f t="shared" si="15"/>
        <v>0</v>
      </c>
      <c r="AS39" s="278">
        <f t="shared" si="16"/>
        <v>0</v>
      </c>
      <c r="AT39" s="278">
        <f t="shared" si="17"/>
        <v>0</v>
      </c>
      <c r="AU39" s="220">
        <f t="shared" si="29"/>
        <v>0</v>
      </c>
      <c r="AV39" s="211">
        <f t="shared" si="20"/>
        <v>0</v>
      </c>
      <c r="AW39" s="211">
        <f t="shared" si="30"/>
        <v>0</v>
      </c>
      <c r="AX39" s="278">
        <f t="shared" si="22"/>
        <v>0</v>
      </c>
      <c r="AY39" s="287">
        <f t="shared" si="23"/>
        <v>0</v>
      </c>
      <c r="AZ39" s="288">
        <f>AY39-'Krok 2- Tabuľka č. 1'!H34</f>
        <v>0</v>
      </c>
    </row>
    <row r="40" spans="2:52" ht="25.5" customHeight="1" x14ac:dyDescent="0.2">
      <c r="B40" s="202">
        <v>30</v>
      </c>
      <c r="C40" s="203"/>
      <c r="D40" s="203" t="s">
        <v>119</v>
      </c>
      <c r="E40" s="221"/>
      <c r="F40" s="221"/>
      <c r="G40" s="221"/>
      <c r="H40" s="204" t="s">
        <v>109</v>
      </c>
      <c r="I40" s="205"/>
      <c r="J40" s="204"/>
      <c r="K40" s="204"/>
      <c r="L40" s="207">
        <f t="shared" ref="L40" si="57">IF(K40="N",0,K40)</f>
        <v>0</v>
      </c>
      <c r="M40" s="204"/>
      <c r="N40" s="207">
        <f t="shared" si="54"/>
        <v>0</v>
      </c>
      <c r="O40" s="208" t="s">
        <v>109</v>
      </c>
      <c r="P40" s="223"/>
      <c r="Q40" s="204"/>
      <c r="R40" s="222"/>
      <c r="S40" s="214" t="s">
        <v>36</v>
      </c>
      <c r="T40" s="215">
        <f>VLOOKUP(S40,vstupy!$B$17:$C$27,2,FALSE)</f>
        <v>0</v>
      </c>
      <c r="U40" s="204"/>
      <c r="V40" s="214" t="s">
        <v>36</v>
      </c>
      <c r="W40" s="209">
        <f>VLOOKUP(V40,vstupy!$B$17:$C$27,2,FALSE)</f>
        <v>0</v>
      </c>
      <c r="X40" s="216"/>
      <c r="Y40" s="217"/>
      <c r="Z40" s="217">
        <f t="shared" si="27"/>
        <v>0</v>
      </c>
      <c r="AA40" s="217"/>
      <c r="AB40" s="217"/>
      <c r="AC40" s="218" t="s">
        <v>109</v>
      </c>
      <c r="AD40" s="219">
        <f t="shared" si="18"/>
        <v>0</v>
      </c>
      <c r="AE40" s="210" t="str">
        <f t="shared" si="3"/>
        <v>0</v>
      </c>
      <c r="AF40" s="220">
        <f t="shared" si="4"/>
        <v>0</v>
      </c>
      <c r="AG40" s="211" t="str">
        <f t="shared" si="5"/>
        <v>0</v>
      </c>
      <c r="AH40" s="220">
        <f t="shared" si="6"/>
        <v>0</v>
      </c>
      <c r="AI40" s="220">
        <f t="shared" si="7"/>
        <v>0</v>
      </c>
      <c r="AJ40" s="220">
        <f t="shared" si="8"/>
        <v>0</v>
      </c>
      <c r="AK40" s="220">
        <f>IF(U40&gt;0,IF(W40&gt;0,($I$6/160)*(U40/60)*W40,0),IF(W40&gt;0,($I$6/160)*((#REF!)/60)*W40,0))</f>
        <v>0</v>
      </c>
      <c r="AL40" s="220">
        <f t="shared" si="9"/>
        <v>0</v>
      </c>
      <c r="AM40" s="278" t="str">
        <f t="shared" si="10"/>
        <v>0</v>
      </c>
      <c r="AN40" s="278">
        <f t="shared" si="11"/>
        <v>0</v>
      </c>
      <c r="AO40" s="278" t="str">
        <f t="shared" si="12"/>
        <v>0</v>
      </c>
      <c r="AP40" s="278">
        <f t="shared" si="13"/>
        <v>0</v>
      </c>
      <c r="AQ40" s="278">
        <f t="shared" si="14"/>
        <v>0</v>
      </c>
      <c r="AR40" s="278">
        <f t="shared" si="15"/>
        <v>0</v>
      </c>
      <c r="AS40" s="278">
        <f t="shared" si="16"/>
        <v>0</v>
      </c>
      <c r="AT40" s="278">
        <f t="shared" si="17"/>
        <v>0</v>
      </c>
      <c r="AU40" s="220">
        <f t="shared" si="29"/>
        <v>0</v>
      </c>
      <c r="AV40" s="211">
        <f t="shared" si="20"/>
        <v>0</v>
      </c>
      <c r="AW40" s="211">
        <f t="shared" si="30"/>
        <v>0</v>
      </c>
      <c r="AX40" s="278">
        <f t="shared" si="22"/>
        <v>0</v>
      </c>
      <c r="AY40" s="287">
        <f t="shared" si="23"/>
        <v>0</v>
      </c>
      <c r="AZ40" s="288">
        <f>AY40-'Krok 2- Tabuľka č. 1'!H35</f>
        <v>0</v>
      </c>
    </row>
    <row r="41" spans="2:52" ht="25.5" customHeight="1" x14ac:dyDescent="0.2">
      <c r="B41" s="202">
        <v>31</v>
      </c>
      <c r="C41" s="203"/>
      <c r="D41" s="203" t="s">
        <v>119</v>
      </c>
      <c r="E41" s="221"/>
      <c r="F41" s="221"/>
      <c r="G41" s="221"/>
      <c r="H41" s="204" t="s">
        <v>109</v>
      </c>
      <c r="I41" s="205"/>
      <c r="J41" s="204"/>
      <c r="K41" s="204"/>
      <c r="L41" s="207">
        <f t="shared" ref="L41" si="58">IF(K41="N",0,K41)</f>
        <v>0</v>
      </c>
      <c r="M41" s="204"/>
      <c r="N41" s="207">
        <f t="shared" si="54"/>
        <v>0</v>
      </c>
      <c r="O41" s="208" t="s">
        <v>109</v>
      </c>
      <c r="P41" s="223"/>
      <c r="Q41" s="204"/>
      <c r="R41" s="222"/>
      <c r="S41" s="214" t="s">
        <v>36</v>
      </c>
      <c r="T41" s="215">
        <f>VLOOKUP(S41,vstupy!$B$17:$C$27,2,FALSE)</f>
        <v>0</v>
      </c>
      <c r="U41" s="204"/>
      <c r="V41" s="214" t="s">
        <v>36</v>
      </c>
      <c r="W41" s="209">
        <f>VLOOKUP(V41,vstupy!$B$17:$C$27,2,FALSE)</f>
        <v>0</v>
      </c>
      <c r="X41" s="216"/>
      <c r="Y41" s="217"/>
      <c r="Z41" s="217">
        <f t="shared" si="27"/>
        <v>0</v>
      </c>
      <c r="AA41" s="217"/>
      <c r="AB41" s="217"/>
      <c r="AC41" s="218" t="s">
        <v>109</v>
      </c>
      <c r="AD41" s="219">
        <f t="shared" si="18"/>
        <v>0</v>
      </c>
      <c r="AE41" s="210" t="str">
        <f t="shared" si="3"/>
        <v>0</v>
      </c>
      <c r="AF41" s="220">
        <f t="shared" si="4"/>
        <v>0</v>
      </c>
      <c r="AG41" s="211" t="str">
        <f t="shared" si="5"/>
        <v>0</v>
      </c>
      <c r="AH41" s="220">
        <f t="shared" si="6"/>
        <v>0</v>
      </c>
      <c r="AI41" s="220">
        <f t="shared" si="7"/>
        <v>0</v>
      </c>
      <c r="AJ41" s="220">
        <f t="shared" si="8"/>
        <v>0</v>
      </c>
      <c r="AK41" s="220">
        <f>IF(U41&gt;0,IF(W41&gt;0,($I$6/160)*(U41/60)*W41,0),IF(W41&gt;0,($I$6/160)*((#REF!)/60)*W41,0))</f>
        <v>0</v>
      </c>
      <c r="AL41" s="220">
        <f t="shared" si="9"/>
        <v>0</v>
      </c>
      <c r="AM41" s="278" t="str">
        <f t="shared" si="10"/>
        <v>0</v>
      </c>
      <c r="AN41" s="278">
        <f t="shared" si="11"/>
        <v>0</v>
      </c>
      <c r="AO41" s="278" t="str">
        <f t="shared" si="12"/>
        <v>0</v>
      </c>
      <c r="AP41" s="278">
        <f t="shared" si="13"/>
        <v>0</v>
      </c>
      <c r="AQ41" s="278">
        <f t="shared" si="14"/>
        <v>0</v>
      </c>
      <c r="AR41" s="278">
        <f t="shared" si="15"/>
        <v>0</v>
      </c>
      <c r="AS41" s="278">
        <f t="shared" si="16"/>
        <v>0</v>
      </c>
      <c r="AT41" s="278">
        <f t="shared" si="17"/>
        <v>0</v>
      </c>
      <c r="AU41" s="220">
        <f t="shared" si="29"/>
        <v>0</v>
      </c>
      <c r="AV41" s="211">
        <f t="shared" si="20"/>
        <v>0</v>
      </c>
      <c r="AW41" s="211">
        <f t="shared" si="30"/>
        <v>0</v>
      </c>
      <c r="AX41" s="278">
        <f t="shared" si="22"/>
        <v>0</v>
      </c>
      <c r="AY41" s="287">
        <f t="shared" si="23"/>
        <v>0</v>
      </c>
      <c r="AZ41" s="288">
        <f>AY41-'Krok 2- Tabuľka č. 1'!H36</f>
        <v>0</v>
      </c>
    </row>
    <row r="42" spans="2:52" ht="25.5" customHeight="1" x14ac:dyDescent="0.2">
      <c r="B42" s="202">
        <v>32</v>
      </c>
      <c r="C42" s="203"/>
      <c r="D42" s="203" t="s">
        <v>119</v>
      </c>
      <c r="E42" s="221"/>
      <c r="F42" s="221"/>
      <c r="G42" s="221"/>
      <c r="H42" s="204" t="s">
        <v>109</v>
      </c>
      <c r="I42" s="205"/>
      <c r="J42" s="204"/>
      <c r="K42" s="204"/>
      <c r="L42" s="207">
        <f t="shared" ref="L42" si="59">IF(K42="N",0,K42)</f>
        <v>0</v>
      </c>
      <c r="M42" s="204"/>
      <c r="N42" s="207">
        <f t="shared" si="54"/>
        <v>0</v>
      </c>
      <c r="O42" s="208" t="s">
        <v>109</v>
      </c>
      <c r="P42" s="223"/>
      <c r="Q42" s="204"/>
      <c r="R42" s="222"/>
      <c r="S42" s="214" t="s">
        <v>36</v>
      </c>
      <c r="T42" s="215">
        <f>VLOOKUP(S42,vstupy!$B$17:$C$27,2,FALSE)</f>
        <v>0</v>
      </c>
      <c r="U42" s="204"/>
      <c r="V42" s="214" t="s">
        <v>36</v>
      </c>
      <c r="W42" s="209">
        <f>VLOOKUP(V42,vstupy!$B$17:$C$27,2,FALSE)</f>
        <v>0</v>
      </c>
      <c r="X42" s="216"/>
      <c r="Y42" s="217"/>
      <c r="Z42" s="217">
        <f t="shared" si="27"/>
        <v>0</v>
      </c>
      <c r="AA42" s="217"/>
      <c r="AB42" s="217"/>
      <c r="AC42" s="218" t="s">
        <v>109</v>
      </c>
      <c r="AD42" s="219">
        <f t="shared" si="18"/>
        <v>0</v>
      </c>
      <c r="AE42" s="210" t="str">
        <f t="shared" si="3"/>
        <v>0</v>
      </c>
      <c r="AF42" s="220">
        <f t="shared" si="4"/>
        <v>0</v>
      </c>
      <c r="AG42" s="211" t="str">
        <f t="shared" si="5"/>
        <v>0</v>
      </c>
      <c r="AH42" s="220">
        <f t="shared" si="6"/>
        <v>0</v>
      </c>
      <c r="AI42" s="220">
        <f t="shared" si="7"/>
        <v>0</v>
      </c>
      <c r="AJ42" s="220">
        <f t="shared" si="8"/>
        <v>0</v>
      </c>
      <c r="AK42" s="220">
        <f>IF(U42&gt;0,IF(W42&gt;0,($I$6/160)*(U42/60)*W42,0),IF(W42&gt;0,($I$6/160)*((#REF!)/60)*W42,0))</f>
        <v>0</v>
      </c>
      <c r="AL42" s="220">
        <f t="shared" si="9"/>
        <v>0</v>
      </c>
      <c r="AM42" s="278" t="str">
        <f t="shared" si="10"/>
        <v>0</v>
      </c>
      <c r="AN42" s="278">
        <f t="shared" si="11"/>
        <v>0</v>
      </c>
      <c r="AO42" s="278" t="str">
        <f t="shared" si="12"/>
        <v>0</v>
      </c>
      <c r="AP42" s="278">
        <f t="shared" si="13"/>
        <v>0</v>
      </c>
      <c r="AQ42" s="278">
        <f t="shared" si="14"/>
        <v>0</v>
      </c>
      <c r="AR42" s="278">
        <f t="shared" si="15"/>
        <v>0</v>
      </c>
      <c r="AS42" s="278">
        <f t="shared" si="16"/>
        <v>0</v>
      </c>
      <c r="AT42" s="278">
        <f t="shared" si="17"/>
        <v>0</v>
      </c>
      <c r="AU42" s="220">
        <f t="shared" si="29"/>
        <v>0</v>
      </c>
      <c r="AV42" s="211">
        <f t="shared" si="20"/>
        <v>0</v>
      </c>
      <c r="AW42" s="211">
        <f t="shared" si="30"/>
        <v>0</v>
      </c>
      <c r="AX42" s="278">
        <f t="shared" si="22"/>
        <v>0</v>
      </c>
      <c r="AY42" s="287">
        <f t="shared" si="23"/>
        <v>0</v>
      </c>
      <c r="AZ42" s="288">
        <f>AY42-'Krok 2- Tabuľka č. 1'!H37</f>
        <v>0</v>
      </c>
    </row>
    <row r="43" spans="2:52" ht="25.5" customHeight="1" x14ac:dyDescent="0.2">
      <c r="B43" s="202">
        <v>33</v>
      </c>
      <c r="C43" s="203"/>
      <c r="D43" s="203" t="s">
        <v>119</v>
      </c>
      <c r="E43" s="221"/>
      <c r="F43" s="221"/>
      <c r="G43" s="221"/>
      <c r="H43" s="204" t="s">
        <v>109</v>
      </c>
      <c r="I43" s="205"/>
      <c r="J43" s="204"/>
      <c r="K43" s="204"/>
      <c r="L43" s="207">
        <f t="shared" ref="L43" si="60">IF(K43="N",0,K43)</f>
        <v>0</v>
      </c>
      <c r="M43" s="204"/>
      <c r="N43" s="207">
        <f t="shared" si="54"/>
        <v>0</v>
      </c>
      <c r="O43" s="208" t="s">
        <v>109</v>
      </c>
      <c r="P43" s="223"/>
      <c r="Q43" s="204"/>
      <c r="R43" s="222"/>
      <c r="S43" s="214" t="s">
        <v>36</v>
      </c>
      <c r="T43" s="215">
        <f>VLOOKUP(S43,vstupy!$B$17:$C$27,2,FALSE)</f>
        <v>0</v>
      </c>
      <c r="U43" s="204"/>
      <c r="V43" s="214" t="s">
        <v>36</v>
      </c>
      <c r="W43" s="209">
        <f>VLOOKUP(V43,vstupy!$B$17:$C$27,2,FALSE)</f>
        <v>0</v>
      </c>
      <c r="X43" s="216"/>
      <c r="Y43" s="217"/>
      <c r="Z43" s="217">
        <f t="shared" si="27"/>
        <v>0</v>
      </c>
      <c r="AA43" s="217"/>
      <c r="AB43" s="217"/>
      <c r="AC43" s="218" t="s">
        <v>109</v>
      </c>
      <c r="AD43" s="219">
        <f t="shared" si="18"/>
        <v>0</v>
      </c>
      <c r="AE43" s="210" t="str">
        <f t="shared" ref="AE43:AE60" si="61">IFERROR(IF(L43=0,"0",P43/K43),0)</f>
        <v>0</v>
      </c>
      <c r="AF43" s="220">
        <f t="shared" ref="AF43:AF60" si="62">P43</f>
        <v>0</v>
      </c>
      <c r="AG43" s="211" t="str">
        <f t="shared" ref="AG43:AG60" si="63">IFERROR(IF(L43=0,"0",Q43/K43),0)</f>
        <v>0</v>
      </c>
      <c r="AH43" s="220">
        <f t="shared" ref="AH43:AH60" si="64">Q43</f>
        <v>0</v>
      </c>
      <c r="AI43" s="220">
        <f t="shared" ref="AI43:AI60" si="65">R43*T43</f>
        <v>0</v>
      </c>
      <c r="AJ43" s="220">
        <f t="shared" ref="AJ43:AJ60" si="66">IFERROR(AI43*L43,0)</f>
        <v>0</v>
      </c>
      <c r="AK43" s="220">
        <f>IF(U43&gt;0,IF(W43&gt;0,($I$6/160)*(U43/60)*W43,0),IF(W43&gt;0,($I$6/160)*((#REF!)/60)*W43,0))</f>
        <v>0</v>
      </c>
      <c r="AL43" s="220">
        <f t="shared" ref="AL43:AL60" si="67">IFERROR(AK43*L43,0)</f>
        <v>0</v>
      </c>
      <c r="AM43" s="278" t="str">
        <f t="shared" ref="AM43:AM60" si="68">IF($H43="EÚ úplná harmonizácia","0",AE43)</f>
        <v>0</v>
      </c>
      <c r="AN43" s="278">
        <f t="shared" ref="AN43:AN60" si="69">IF($H43="EÚ úplná harmonizácia","0",AF43)</f>
        <v>0</v>
      </c>
      <c r="AO43" s="278" t="str">
        <f t="shared" ref="AO43:AO60" si="70">IF($H43="EÚ úplná harmonizácia","0",AG43)</f>
        <v>0</v>
      </c>
      <c r="AP43" s="278">
        <f t="shared" ref="AP43:AP60" si="71">IF($H43="EÚ úplná harmonizácia","0",AH43)</f>
        <v>0</v>
      </c>
      <c r="AQ43" s="278">
        <f t="shared" ref="AQ43:AQ60" si="72">IF($H43="EÚ úplná harmonizácia","0",AI43)</f>
        <v>0</v>
      </c>
      <c r="AR43" s="278">
        <f t="shared" ref="AR43:AR60" si="73">IF($H43="EÚ úplná harmonizácia","0",AJ43)</f>
        <v>0</v>
      </c>
      <c r="AS43" s="278">
        <f t="shared" ref="AS43:AS60" si="74">IF($H43="EÚ úplná harmonizácia","0",AK43)</f>
        <v>0</v>
      </c>
      <c r="AT43" s="278">
        <f t="shared" ref="AT43:AT60" si="75">IF($H43="EÚ úplná harmonizácia","0",AL43)</f>
        <v>0</v>
      </c>
      <c r="AU43" s="220">
        <f t="shared" si="29"/>
        <v>0</v>
      </c>
      <c r="AV43" s="211">
        <f t="shared" si="20"/>
        <v>0</v>
      </c>
      <c r="AW43" s="211">
        <f t="shared" si="30"/>
        <v>0</v>
      </c>
      <c r="AX43" s="278">
        <f t="shared" si="22"/>
        <v>0</v>
      </c>
      <c r="AY43" s="287">
        <f t="shared" ref="AY43:AY60" si="76">AX43-AD43</f>
        <v>0</v>
      </c>
      <c r="AZ43" s="288">
        <f>AY43-'Krok 2- Tabuľka č. 1'!H38</f>
        <v>0</v>
      </c>
    </row>
    <row r="44" spans="2:52" ht="25.5" customHeight="1" x14ac:dyDescent="0.2">
      <c r="B44" s="202">
        <v>34</v>
      </c>
      <c r="C44" s="203"/>
      <c r="D44" s="203" t="s">
        <v>119</v>
      </c>
      <c r="E44" s="221"/>
      <c r="F44" s="221"/>
      <c r="G44" s="221"/>
      <c r="H44" s="204" t="s">
        <v>109</v>
      </c>
      <c r="I44" s="205"/>
      <c r="J44" s="204"/>
      <c r="K44" s="204"/>
      <c r="L44" s="207">
        <f t="shared" ref="L44" si="77">IF(K44="N",0,K44)</f>
        <v>0</v>
      </c>
      <c r="M44" s="204"/>
      <c r="N44" s="207">
        <f t="shared" si="54"/>
        <v>0</v>
      </c>
      <c r="O44" s="208" t="s">
        <v>109</v>
      </c>
      <c r="P44" s="223"/>
      <c r="Q44" s="204"/>
      <c r="R44" s="222"/>
      <c r="S44" s="214" t="s">
        <v>36</v>
      </c>
      <c r="T44" s="215">
        <f>VLOOKUP(S44,vstupy!$B$17:$C$27,2,FALSE)</f>
        <v>0</v>
      </c>
      <c r="U44" s="204"/>
      <c r="V44" s="214" t="s">
        <v>36</v>
      </c>
      <c r="W44" s="209">
        <f>VLOOKUP(V44,vstupy!$B$17:$C$27,2,FALSE)</f>
        <v>0</v>
      </c>
      <c r="X44" s="216"/>
      <c r="Y44" s="217"/>
      <c r="Z44" s="290">
        <f t="shared" si="27"/>
        <v>0</v>
      </c>
      <c r="AA44" s="217"/>
      <c r="AB44" s="217"/>
      <c r="AC44" s="218" t="s">
        <v>109</v>
      </c>
      <c r="AD44" s="219">
        <f t="shared" si="18"/>
        <v>0</v>
      </c>
      <c r="AE44" s="210" t="str">
        <f t="shared" si="61"/>
        <v>0</v>
      </c>
      <c r="AF44" s="220">
        <f t="shared" si="62"/>
        <v>0</v>
      </c>
      <c r="AG44" s="211" t="str">
        <f t="shared" si="63"/>
        <v>0</v>
      </c>
      <c r="AH44" s="220">
        <f t="shared" si="64"/>
        <v>0</v>
      </c>
      <c r="AI44" s="220">
        <f t="shared" si="65"/>
        <v>0</v>
      </c>
      <c r="AJ44" s="220">
        <f t="shared" si="66"/>
        <v>0</v>
      </c>
      <c r="AK44" s="220">
        <f>IF(U44&gt;0,IF(W44&gt;0,($I$6/160)*(U44/60)*W44,0),IF(W44&gt;0,($I$6/160)*((#REF!)/60)*W44,0))</f>
        <v>0</v>
      </c>
      <c r="AL44" s="220">
        <f t="shared" si="67"/>
        <v>0</v>
      </c>
      <c r="AM44" s="278" t="str">
        <f t="shared" si="68"/>
        <v>0</v>
      </c>
      <c r="AN44" s="278">
        <f t="shared" si="69"/>
        <v>0</v>
      </c>
      <c r="AO44" s="278" t="str">
        <f t="shared" si="70"/>
        <v>0</v>
      </c>
      <c r="AP44" s="278">
        <f t="shared" si="71"/>
        <v>0</v>
      </c>
      <c r="AQ44" s="278">
        <f t="shared" si="72"/>
        <v>0</v>
      </c>
      <c r="AR44" s="278">
        <f t="shared" si="73"/>
        <v>0</v>
      </c>
      <c r="AS44" s="278">
        <f t="shared" si="74"/>
        <v>0</v>
      </c>
      <c r="AT44" s="278">
        <f t="shared" si="75"/>
        <v>0</v>
      </c>
      <c r="AU44" s="220">
        <f t="shared" si="29"/>
        <v>0</v>
      </c>
      <c r="AV44" s="211">
        <f t="shared" si="20"/>
        <v>0</v>
      </c>
      <c r="AW44" s="211">
        <f t="shared" si="30"/>
        <v>0</v>
      </c>
      <c r="AX44" s="278">
        <f t="shared" si="22"/>
        <v>0</v>
      </c>
      <c r="AY44" s="287">
        <f t="shared" si="76"/>
        <v>0</v>
      </c>
      <c r="AZ44" s="288">
        <f>AY44-'Krok 2- Tabuľka č. 1'!H39</f>
        <v>0</v>
      </c>
    </row>
    <row r="45" spans="2:52" ht="25.5" customHeight="1" x14ac:dyDescent="0.2">
      <c r="B45" s="202">
        <v>35</v>
      </c>
      <c r="C45" s="203"/>
      <c r="D45" s="203" t="s">
        <v>119</v>
      </c>
      <c r="E45" s="221"/>
      <c r="F45" s="221"/>
      <c r="G45" s="221"/>
      <c r="H45" s="204" t="s">
        <v>109</v>
      </c>
      <c r="I45" s="205"/>
      <c r="J45" s="204"/>
      <c r="K45" s="204"/>
      <c r="L45" s="207">
        <f t="shared" ref="L45" si="78">IF(K45="N",0,K45)</f>
        <v>0</v>
      </c>
      <c r="M45" s="204"/>
      <c r="N45" s="207">
        <f t="shared" si="54"/>
        <v>0</v>
      </c>
      <c r="O45" s="208" t="s">
        <v>109</v>
      </c>
      <c r="P45" s="223"/>
      <c r="Q45" s="204"/>
      <c r="R45" s="222"/>
      <c r="S45" s="214" t="s">
        <v>36</v>
      </c>
      <c r="T45" s="215">
        <f>VLOOKUP(S45,vstupy!$B$17:$C$27,2,FALSE)</f>
        <v>0</v>
      </c>
      <c r="U45" s="204"/>
      <c r="V45" s="214" t="s">
        <v>36</v>
      </c>
      <c r="W45" s="209">
        <f>VLOOKUP(V45,vstupy!$B$17:$C$27,2,FALSE)</f>
        <v>0</v>
      </c>
      <c r="X45" s="216"/>
      <c r="Y45" s="217"/>
      <c r="Z45" s="290">
        <f t="shared" si="27"/>
        <v>0</v>
      </c>
      <c r="AA45" s="217"/>
      <c r="AB45" s="217"/>
      <c r="AC45" s="218" t="s">
        <v>109</v>
      </c>
      <c r="AD45" s="219">
        <f t="shared" si="18"/>
        <v>0</v>
      </c>
      <c r="AE45" s="210" t="str">
        <f t="shared" si="61"/>
        <v>0</v>
      </c>
      <c r="AF45" s="220">
        <f t="shared" si="62"/>
        <v>0</v>
      </c>
      <c r="AG45" s="211" t="str">
        <f t="shared" si="63"/>
        <v>0</v>
      </c>
      <c r="AH45" s="220">
        <f t="shared" si="64"/>
        <v>0</v>
      </c>
      <c r="AI45" s="220">
        <f t="shared" si="65"/>
        <v>0</v>
      </c>
      <c r="AJ45" s="220">
        <f t="shared" si="66"/>
        <v>0</v>
      </c>
      <c r="AK45" s="220">
        <f>IF(U45&gt;0,IF(W45&gt;0,($I$6/160)*(U45/60)*W45,0),IF(W45&gt;0,($I$6/160)*((#REF!)/60)*W45,0))</f>
        <v>0</v>
      </c>
      <c r="AL45" s="220">
        <f t="shared" si="67"/>
        <v>0</v>
      </c>
      <c r="AM45" s="278" t="str">
        <f t="shared" si="68"/>
        <v>0</v>
      </c>
      <c r="AN45" s="278">
        <f t="shared" si="69"/>
        <v>0</v>
      </c>
      <c r="AO45" s="278" t="str">
        <f t="shared" si="70"/>
        <v>0</v>
      </c>
      <c r="AP45" s="278">
        <f t="shared" si="71"/>
        <v>0</v>
      </c>
      <c r="AQ45" s="278">
        <f t="shared" si="72"/>
        <v>0</v>
      </c>
      <c r="AR45" s="278">
        <f t="shared" si="73"/>
        <v>0</v>
      </c>
      <c r="AS45" s="278">
        <f t="shared" si="74"/>
        <v>0</v>
      </c>
      <c r="AT45" s="278">
        <f t="shared" si="75"/>
        <v>0</v>
      </c>
      <c r="AU45" s="220">
        <f t="shared" si="29"/>
        <v>0</v>
      </c>
      <c r="AV45" s="211">
        <f t="shared" si="20"/>
        <v>0</v>
      </c>
      <c r="AW45" s="211">
        <f t="shared" si="30"/>
        <v>0</v>
      </c>
      <c r="AX45" s="278">
        <f t="shared" si="22"/>
        <v>0</v>
      </c>
      <c r="AY45" s="287">
        <f t="shared" si="76"/>
        <v>0</v>
      </c>
      <c r="AZ45" s="288">
        <f>AY45-'Krok 2- Tabuľka č. 1'!H40</f>
        <v>0</v>
      </c>
    </row>
    <row r="46" spans="2:52" ht="25.5" customHeight="1" x14ac:dyDescent="0.2">
      <c r="B46" s="202">
        <v>36</v>
      </c>
      <c r="C46" s="203"/>
      <c r="D46" s="203" t="s">
        <v>119</v>
      </c>
      <c r="E46" s="221"/>
      <c r="F46" s="221"/>
      <c r="G46" s="221"/>
      <c r="H46" s="204" t="s">
        <v>109</v>
      </c>
      <c r="I46" s="205"/>
      <c r="J46" s="204"/>
      <c r="K46" s="204"/>
      <c r="L46" s="207">
        <f t="shared" ref="L46" si="79">IF(K46="N",0,K46)</f>
        <v>0</v>
      </c>
      <c r="M46" s="204"/>
      <c r="N46" s="207">
        <f t="shared" si="54"/>
        <v>0</v>
      </c>
      <c r="O46" s="208" t="s">
        <v>109</v>
      </c>
      <c r="P46" s="223"/>
      <c r="Q46" s="204"/>
      <c r="R46" s="222"/>
      <c r="S46" s="214" t="s">
        <v>36</v>
      </c>
      <c r="T46" s="215">
        <f>VLOOKUP(S46,vstupy!$B$17:$C$27,2,FALSE)</f>
        <v>0</v>
      </c>
      <c r="U46" s="204"/>
      <c r="V46" s="214" t="s">
        <v>36</v>
      </c>
      <c r="W46" s="209">
        <f>VLOOKUP(V46,vstupy!$B$17:$C$27,2,FALSE)</f>
        <v>0</v>
      </c>
      <c r="X46" s="216"/>
      <c r="Y46" s="217"/>
      <c r="Z46" s="290">
        <f t="shared" si="27"/>
        <v>0</v>
      </c>
      <c r="AA46" s="217"/>
      <c r="AB46" s="217"/>
      <c r="AC46" s="218" t="s">
        <v>109</v>
      </c>
      <c r="AD46" s="219">
        <f t="shared" si="18"/>
        <v>0</v>
      </c>
      <c r="AE46" s="210" t="str">
        <f t="shared" si="61"/>
        <v>0</v>
      </c>
      <c r="AF46" s="220">
        <f t="shared" si="62"/>
        <v>0</v>
      </c>
      <c r="AG46" s="211" t="str">
        <f t="shared" si="63"/>
        <v>0</v>
      </c>
      <c r="AH46" s="220">
        <f t="shared" si="64"/>
        <v>0</v>
      </c>
      <c r="AI46" s="220">
        <f t="shared" si="65"/>
        <v>0</v>
      </c>
      <c r="AJ46" s="220">
        <f t="shared" si="66"/>
        <v>0</v>
      </c>
      <c r="AK46" s="220">
        <f>IF(U46&gt;0,IF(W46&gt;0,($I$6/160)*(U46/60)*W46,0),IF(W46&gt;0,($I$6/160)*((#REF!)/60)*W46,0))</f>
        <v>0</v>
      </c>
      <c r="AL46" s="220">
        <f t="shared" si="67"/>
        <v>0</v>
      </c>
      <c r="AM46" s="278" t="str">
        <f t="shared" si="68"/>
        <v>0</v>
      </c>
      <c r="AN46" s="278">
        <f t="shared" si="69"/>
        <v>0</v>
      </c>
      <c r="AO46" s="278" t="str">
        <f t="shared" si="70"/>
        <v>0</v>
      </c>
      <c r="AP46" s="278">
        <f t="shared" si="71"/>
        <v>0</v>
      </c>
      <c r="AQ46" s="278">
        <f t="shared" si="72"/>
        <v>0</v>
      </c>
      <c r="AR46" s="278">
        <f t="shared" si="73"/>
        <v>0</v>
      </c>
      <c r="AS46" s="278">
        <f t="shared" si="74"/>
        <v>0</v>
      </c>
      <c r="AT46" s="278">
        <f t="shared" si="75"/>
        <v>0</v>
      </c>
      <c r="AU46" s="220">
        <f t="shared" si="29"/>
        <v>0</v>
      </c>
      <c r="AV46" s="211">
        <f t="shared" si="20"/>
        <v>0</v>
      </c>
      <c r="AW46" s="211">
        <f t="shared" si="30"/>
        <v>0</v>
      </c>
      <c r="AX46" s="278">
        <f t="shared" si="22"/>
        <v>0</v>
      </c>
      <c r="AY46" s="287">
        <f t="shared" si="76"/>
        <v>0</v>
      </c>
      <c r="AZ46" s="288">
        <f>AY46-'Krok 2- Tabuľka č. 1'!H41</f>
        <v>0</v>
      </c>
    </row>
    <row r="47" spans="2:52" ht="25.5" customHeight="1" x14ac:dyDescent="0.2">
      <c r="B47" s="202">
        <v>37</v>
      </c>
      <c r="C47" s="203"/>
      <c r="D47" s="203" t="s">
        <v>119</v>
      </c>
      <c r="E47" s="221"/>
      <c r="F47" s="221"/>
      <c r="G47" s="221"/>
      <c r="H47" s="204" t="s">
        <v>109</v>
      </c>
      <c r="I47" s="205"/>
      <c r="J47" s="204"/>
      <c r="K47" s="204"/>
      <c r="L47" s="207">
        <f t="shared" ref="L47" si="80">IF(K47="N",0,K47)</f>
        <v>0</v>
      </c>
      <c r="M47" s="204"/>
      <c r="N47" s="207">
        <f t="shared" si="54"/>
        <v>0</v>
      </c>
      <c r="O47" s="208" t="s">
        <v>109</v>
      </c>
      <c r="P47" s="223"/>
      <c r="Q47" s="204"/>
      <c r="R47" s="222"/>
      <c r="S47" s="214" t="s">
        <v>36</v>
      </c>
      <c r="T47" s="215">
        <f>VLOOKUP(S47,vstupy!$B$17:$C$27,2,FALSE)</f>
        <v>0</v>
      </c>
      <c r="U47" s="204"/>
      <c r="V47" s="214" t="s">
        <v>36</v>
      </c>
      <c r="W47" s="209">
        <f>VLOOKUP(V47,vstupy!$B$17:$C$27,2,FALSE)</f>
        <v>0</v>
      </c>
      <c r="X47" s="216"/>
      <c r="Y47" s="217"/>
      <c r="Z47" s="290">
        <f t="shared" si="27"/>
        <v>0</v>
      </c>
      <c r="AA47" s="217"/>
      <c r="AB47" s="217"/>
      <c r="AC47" s="218" t="s">
        <v>109</v>
      </c>
      <c r="AD47" s="219">
        <f t="shared" si="18"/>
        <v>0</v>
      </c>
      <c r="AE47" s="210" t="str">
        <f t="shared" si="61"/>
        <v>0</v>
      </c>
      <c r="AF47" s="220">
        <f t="shared" si="62"/>
        <v>0</v>
      </c>
      <c r="AG47" s="211" t="str">
        <f t="shared" si="63"/>
        <v>0</v>
      </c>
      <c r="AH47" s="220">
        <f t="shared" si="64"/>
        <v>0</v>
      </c>
      <c r="AI47" s="220">
        <f t="shared" si="65"/>
        <v>0</v>
      </c>
      <c r="AJ47" s="220">
        <f t="shared" si="66"/>
        <v>0</v>
      </c>
      <c r="AK47" s="220">
        <f>IF(U47&gt;0,IF(W47&gt;0,($I$6/160)*(U47/60)*W47,0),IF(W47&gt;0,($I$6/160)*((#REF!)/60)*W47,0))</f>
        <v>0</v>
      </c>
      <c r="AL47" s="220">
        <f t="shared" si="67"/>
        <v>0</v>
      </c>
      <c r="AM47" s="278" t="str">
        <f t="shared" si="68"/>
        <v>0</v>
      </c>
      <c r="AN47" s="278">
        <f t="shared" si="69"/>
        <v>0</v>
      </c>
      <c r="AO47" s="278" t="str">
        <f t="shared" si="70"/>
        <v>0</v>
      </c>
      <c r="AP47" s="278">
        <f t="shared" si="71"/>
        <v>0</v>
      </c>
      <c r="AQ47" s="278">
        <f t="shared" si="72"/>
        <v>0</v>
      </c>
      <c r="AR47" s="278">
        <f t="shared" si="73"/>
        <v>0</v>
      </c>
      <c r="AS47" s="278">
        <f t="shared" si="74"/>
        <v>0</v>
      </c>
      <c r="AT47" s="278">
        <f t="shared" si="75"/>
        <v>0</v>
      </c>
      <c r="AU47" s="220">
        <f t="shared" si="29"/>
        <v>0</v>
      </c>
      <c r="AV47" s="211">
        <f t="shared" si="20"/>
        <v>0</v>
      </c>
      <c r="AW47" s="211">
        <f t="shared" si="30"/>
        <v>0</v>
      </c>
      <c r="AX47" s="278">
        <f t="shared" si="22"/>
        <v>0</v>
      </c>
      <c r="AY47" s="287">
        <f t="shared" si="76"/>
        <v>0</v>
      </c>
      <c r="AZ47" s="288">
        <f>AY47-'Krok 2- Tabuľka č. 1'!H42</f>
        <v>0</v>
      </c>
    </row>
    <row r="48" spans="2:52" ht="25.5" customHeight="1" x14ac:dyDescent="0.2">
      <c r="B48" s="202">
        <v>38</v>
      </c>
      <c r="C48" s="203"/>
      <c r="D48" s="203" t="s">
        <v>119</v>
      </c>
      <c r="E48" s="221"/>
      <c r="F48" s="221"/>
      <c r="G48" s="221"/>
      <c r="H48" s="204" t="s">
        <v>109</v>
      </c>
      <c r="I48" s="205"/>
      <c r="J48" s="204"/>
      <c r="K48" s="204"/>
      <c r="L48" s="207">
        <f t="shared" ref="L48" si="81">IF(K48="N",0,K48)</f>
        <v>0</v>
      </c>
      <c r="M48" s="204"/>
      <c r="N48" s="207">
        <f t="shared" si="54"/>
        <v>0</v>
      </c>
      <c r="O48" s="208" t="s">
        <v>109</v>
      </c>
      <c r="P48" s="223"/>
      <c r="Q48" s="204"/>
      <c r="R48" s="222"/>
      <c r="S48" s="214" t="s">
        <v>36</v>
      </c>
      <c r="T48" s="215">
        <f>VLOOKUP(S48,vstupy!$B$17:$C$27,2,FALSE)</f>
        <v>0</v>
      </c>
      <c r="U48" s="204"/>
      <c r="V48" s="214" t="s">
        <v>36</v>
      </c>
      <c r="W48" s="209">
        <f>VLOOKUP(V48,vstupy!$B$17:$C$27,2,FALSE)</f>
        <v>0</v>
      </c>
      <c r="X48" s="216"/>
      <c r="Y48" s="217"/>
      <c r="Z48" s="290">
        <f t="shared" si="27"/>
        <v>0</v>
      </c>
      <c r="AA48" s="217"/>
      <c r="AB48" s="217"/>
      <c r="AC48" s="218" t="s">
        <v>109</v>
      </c>
      <c r="AD48" s="219">
        <f t="shared" si="18"/>
        <v>0</v>
      </c>
      <c r="AE48" s="210" t="str">
        <f t="shared" si="61"/>
        <v>0</v>
      </c>
      <c r="AF48" s="220">
        <f t="shared" si="62"/>
        <v>0</v>
      </c>
      <c r="AG48" s="211" t="str">
        <f t="shared" si="63"/>
        <v>0</v>
      </c>
      <c r="AH48" s="220">
        <f t="shared" si="64"/>
        <v>0</v>
      </c>
      <c r="AI48" s="220">
        <f t="shared" si="65"/>
        <v>0</v>
      </c>
      <c r="AJ48" s="220">
        <f t="shared" si="66"/>
        <v>0</v>
      </c>
      <c r="AK48" s="220">
        <f>IF(U48&gt;0,IF(W48&gt;0,($I$6/160)*(U48/60)*W48,0),IF(W48&gt;0,($I$6/160)*((#REF!)/60)*W48,0))</f>
        <v>0</v>
      </c>
      <c r="AL48" s="220">
        <f t="shared" si="67"/>
        <v>0</v>
      </c>
      <c r="AM48" s="278" t="str">
        <f t="shared" si="68"/>
        <v>0</v>
      </c>
      <c r="AN48" s="278">
        <f t="shared" si="69"/>
        <v>0</v>
      </c>
      <c r="AO48" s="278" t="str">
        <f t="shared" si="70"/>
        <v>0</v>
      </c>
      <c r="AP48" s="278">
        <f t="shared" si="71"/>
        <v>0</v>
      </c>
      <c r="AQ48" s="278">
        <f t="shared" si="72"/>
        <v>0</v>
      </c>
      <c r="AR48" s="278">
        <f t="shared" si="73"/>
        <v>0</v>
      </c>
      <c r="AS48" s="278">
        <f t="shared" si="74"/>
        <v>0</v>
      </c>
      <c r="AT48" s="278">
        <f t="shared" si="75"/>
        <v>0</v>
      </c>
      <c r="AU48" s="220">
        <f t="shared" si="29"/>
        <v>0</v>
      </c>
      <c r="AV48" s="211">
        <f t="shared" si="20"/>
        <v>0</v>
      </c>
      <c r="AW48" s="211">
        <f t="shared" si="30"/>
        <v>0</v>
      </c>
      <c r="AX48" s="278">
        <f t="shared" si="22"/>
        <v>0</v>
      </c>
      <c r="AY48" s="287">
        <f t="shared" si="76"/>
        <v>0</v>
      </c>
      <c r="AZ48" s="288">
        <f>AY48-'Krok 2- Tabuľka č. 1'!H43</f>
        <v>0</v>
      </c>
    </row>
    <row r="49" spans="1:52" ht="25.5" customHeight="1" x14ac:dyDescent="0.2">
      <c r="B49" s="202">
        <v>39</v>
      </c>
      <c r="C49" s="203"/>
      <c r="D49" s="203" t="s">
        <v>119</v>
      </c>
      <c r="E49" s="221"/>
      <c r="F49" s="221"/>
      <c r="G49" s="221"/>
      <c r="H49" s="204" t="s">
        <v>109</v>
      </c>
      <c r="I49" s="205"/>
      <c r="J49" s="204"/>
      <c r="K49" s="204"/>
      <c r="L49" s="207">
        <f t="shared" ref="L49" si="82">IF(K49="N",0,K49)</f>
        <v>0</v>
      </c>
      <c r="M49" s="204"/>
      <c r="N49" s="207">
        <f t="shared" si="54"/>
        <v>0</v>
      </c>
      <c r="O49" s="208" t="s">
        <v>109</v>
      </c>
      <c r="P49" s="223"/>
      <c r="Q49" s="204"/>
      <c r="R49" s="222"/>
      <c r="S49" s="214" t="s">
        <v>36</v>
      </c>
      <c r="T49" s="215">
        <f>VLOOKUP(S49,vstupy!$B$17:$C$27,2,FALSE)</f>
        <v>0</v>
      </c>
      <c r="U49" s="204"/>
      <c r="V49" s="214" t="s">
        <v>36</v>
      </c>
      <c r="W49" s="209">
        <f>VLOOKUP(V49,vstupy!$B$17:$C$27,2,FALSE)</f>
        <v>0</v>
      </c>
      <c r="X49" s="216"/>
      <c r="Y49" s="217"/>
      <c r="Z49" s="290">
        <f t="shared" si="27"/>
        <v>0</v>
      </c>
      <c r="AA49" s="217"/>
      <c r="AB49" s="217"/>
      <c r="AC49" s="218" t="s">
        <v>109</v>
      </c>
      <c r="AD49" s="219">
        <f t="shared" si="18"/>
        <v>0</v>
      </c>
      <c r="AE49" s="210" t="str">
        <f t="shared" si="61"/>
        <v>0</v>
      </c>
      <c r="AF49" s="220">
        <f t="shared" si="62"/>
        <v>0</v>
      </c>
      <c r="AG49" s="211" t="str">
        <f t="shared" si="63"/>
        <v>0</v>
      </c>
      <c r="AH49" s="220">
        <f t="shared" si="64"/>
        <v>0</v>
      </c>
      <c r="AI49" s="220">
        <f t="shared" si="65"/>
        <v>0</v>
      </c>
      <c r="AJ49" s="220">
        <f t="shared" si="66"/>
        <v>0</v>
      </c>
      <c r="AK49" s="220">
        <f>IF(U49&gt;0,IF(W49&gt;0,($I$6/160)*(U49/60)*W49,0),IF(W49&gt;0,($I$6/160)*((#REF!)/60)*W49,0))</f>
        <v>0</v>
      </c>
      <c r="AL49" s="220">
        <f t="shared" si="67"/>
        <v>0</v>
      </c>
      <c r="AM49" s="278" t="str">
        <f t="shared" si="68"/>
        <v>0</v>
      </c>
      <c r="AN49" s="278">
        <f t="shared" si="69"/>
        <v>0</v>
      </c>
      <c r="AO49" s="278" t="str">
        <f t="shared" si="70"/>
        <v>0</v>
      </c>
      <c r="AP49" s="278">
        <f t="shared" si="71"/>
        <v>0</v>
      </c>
      <c r="AQ49" s="278">
        <f t="shared" si="72"/>
        <v>0</v>
      </c>
      <c r="AR49" s="278">
        <f t="shared" si="73"/>
        <v>0</v>
      </c>
      <c r="AS49" s="278">
        <f t="shared" si="74"/>
        <v>0</v>
      </c>
      <c r="AT49" s="278">
        <f t="shared" si="75"/>
        <v>0</v>
      </c>
      <c r="AU49" s="220">
        <f t="shared" si="29"/>
        <v>0</v>
      </c>
      <c r="AV49" s="211">
        <f t="shared" si="20"/>
        <v>0</v>
      </c>
      <c r="AW49" s="211">
        <f t="shared" si="30"/>
        <v>0</v>
      </c>
      <c r="AX49" s="278">
        <f t="shared" si="22"/>
        <v>0</v>
      </c>
      <c r="AY49" s="287">
        <f t="shared" si="76"/>
        <v>0</v>
      </c>
      <c r="AZ49" s="288">
        <f>AY49-'Krok 2- Tabuľka č. 1'!H44</f>
        <v>0</v>
      </c>
    </row>
    <row r="50" spans="1:52" ht="25.5" customHeight="1" x14ac:dyDescent="0.2">
      <c r="B50" s="202">
        <v>40</v>
      </c>
      <c r="C50" s="203"/>
      <c r="D50" s="203" t="s">
        <v>119</v>
      </c>
      <c r="E50" s="221"/>
      <c r="F50" s="221"/>
      <c r="G50" s="221"/>
      <c r="H50" s="204" t="s">
        <v>109</v>
      </c>
      <c r="I50" s="205"/>
      <c r="J50" s="204"/>
      <c r="K50" s="204"/>
      <c r="L50" s="207">
        <f t="shared" ref="L50" si="83">IF(K50="N",0,K50)</f>
        <v>0</v>
      </c>
      <c r="M50" s="204"/>
      <c r="N50" s="207">
        <f t="shared" si="54"/>
        <v>0</v>
      </c>
      <c r="O50" s="208" t="s">
        <v>109</v>
      </c>
      <c r="P50" s="223"/>
      <c r="Q50" s="204"/>
      <c r="R50" s="222"/>
      <c r="S50" s="214" t="s">
        <v>36</v>
      </c>
      <c r="T50" s="215">
        <f>VLOOKUP(S50,vstupy!$B$17:$C$27,2,FALSE)</f>
        <v>0</v>
      </c>
      <c r="U50" s="204"/>
      <c r="V50" s="214" t="s">
        <v>36</v>
      </c>
      <c r="W50" s="209">
        <f>VLOOKUP(V50,vstupy!$B$17:$C$27,2,FALSE)</f>
        <v>0</v>
      </c>
      <c r="X50" s="216"/>
      <c r="Y50" s="217"/>
      <c r="Z50" s="217">
        <f t="shared" si="27"/>
        <v>0</v>
      </c>
      <c r="AA50" s="217"/>
      <c r="AB50" s="217"/>
      <c r="AC50" s="218" t="s">
        <v>109</v>
      </c>
      <c r="AD50" s="219">
        <f t="shared" si="18"/>
        <v>0</v>
      </c>
      <c r="AE50" s="210" t="str">
        <f t="shared" si="61"/>
        <v>0</v>
      </c>
      <c r="AF50" s="220">
        <f t="shared" si="62"/>
        <v>0</v>
      </c>
      <c r="AG50" s="211" t="str">
        <f t="shared" si="63"/>
        <v>0</v>
      </c>
      <c r="AH50" s="220">
        <f t="shared" si="64"/>
        <v>0</v>
      </c>
      <c r="AI50" s="220">
        <f t="shared" si="65"/>
        <v>0</v>
      </c>
      <c r="AJ50" s="220">
        <f t="shared" si="66"/>
        <v>0</v>
      </c>
      <c r="AK50" s="220">
        <f>IF(U50&gt;0,IF(W50&gt;0,($I$6/160)*(U50/60)*W50,0),IF(W50&gt;0,($I$6/160)*((#REF!)/60)*W50,0))</f>
        <v>0</v>
      </c>
      <c r="AL50" s="220">
        <f t="shared" si="67"/>
        <v>0</v>
      </c>
      <c r="AM50" s="278" t="str">
        <f t="shared" si="68"/>
        <v>0</v>
      </c>
      <c r="AN50" s="278">
        <f t="shared" si="69"/>
        <v>0</v>
      </c>
      <c r="AO50" s="278" t="str">
        <f t="shared" si="70"/>
        <v>0</v>
      </c>
      <c r="AP50" s="278">
        <f t="shared" si="71"/>
        <v>0</v>
      </c>
      <c r="AQ50" s="278">
        <f t="shared" si="72"/>
        <v>0</v>
      </c>
      <c r="AR50" s="278">
        <f t="shared" si="73"/>
        <v>0</v>
      </c>
      <c r="AS50" s="278">
        <f t="shared" si="74"/>
        <v>0</v>
      </c>
      <c r="AT50" s="278">
        <f t="shared" si="75"/>
        <v>0</v>
      </c>
      <c r="AU50" s="220">
        <f t="shared" si="29"/>
        <v>0</v>
      </c>
      <c r="AV50" s="211">
        <f t="shared" si="20"/>
        <v>0</v>
      </c>
      <c r="AW50" s="211">
        <f t="shared" si="30"/>
        <v>0</v>
      </c>
      <c r="AX50" s="278">
        <f t="shared" si="22"/>
        <v>0</v>
      </c>
      <c r="AY50" s="287">
        <f t="shared" si="76"/>
        <v>0</v>
      </c>
      <c r="AZ50" s="288">
        <f>AY50-'Krok 2- Tabuľka č. 1'!H45</f>
        <v>0</v>
      </c>
    </row>
    <row r="51" spans="1:52" ht="25.5" customHeight="1" x14ac:dyDescent="0.2">
      <c r="B51" s="202">
        <v>41</v>
      </c>
      <c r="C51" s="203"/>
      <c r="D51" s="203" t="s">
        <v>119</v>
      </c>
      <c r="E51" s="221"/>
      <c r="F51" s="221"/>
      <c r="G51" s="221"/>
      <c r="H51" s="204" t="s">
        <v>109</v>
      </c>
      <c r="I51" s="205"/>
      <c r="J51" s="204"/>
      <c r="K51" s="204"/>
      <c r="L51" s="207">
        <f t="shared" ref="L51" si="84">IF(K51="N",0,K51)</f>
        <v>0</v>
      </c>
      <c r="M51" s="204"/>
      <c r="N51" s="207">
        <f t="shared" si="54"/>
        <v>0</v>
      </c>
      <c r="O51" s="208" t="s">
        <v>109</v>
      </c>
      <c r="P51" s="223"/>
      <c r="Q51" s="204"/>
      <c r="R51" s="222"/>
      <c r="S51" s="214" t="s">
        <v>36</v>
      </c>
      <c r="T51" s="215">
        <f>VLOOKUP(S51,vstupy!$B$17:$C$27,2,FALSE)</f>
        <v>0</v>
      </c>
      <c r="U51" s="204"/>
      <c r="V51" s="214" t="s">
        <v>36</v>
      </c>
      <c r="W51" s="209">
        <f>VLOOKUP(V51,vstupy!$B$17:$C$27,2,FALSE)</f>
        <v>0</v>
      </c>
      <c r="X51" s="216"/>
      <c r="Y51" s="217"/>
      <c r="Z51" s="217">
        <f t="shared" si="27"/>
        <v>0</v>
      </c>
      <c r="AA51" s="217"/>
      <c r="AB51" s="217"/>
      <c r="AC51" s="218" t="s">
        <v>109</v>
      </c>
      <c r="AD51" s="219">
        <f t="shared" si="18"/>
        <v>0</v>
      </c>
      <c r="AE51" s="210" t="str">
        <f t="shared" si="61"/>
        <v>0</v>
      </c>
      <c r="AF51" s="220">
        <f t="shared" si="62"/>
        <v>0</v>
      </c>
      <c r="AG51" s="211" t="str">
        <f t="shared" si="63"/>
        <v>0</v>
      </c>
      <c r="AH51" s="220">
        <f t="shared" si="64"/>
        <v>0</v>
      </c>
      <c r="AI51" s="220">
        <f t="shared" si="65"/>
        <v>0</v>
      </c>
      <c r="AJ51" s="220">
        <f t="shared" si="66"/>
        <v>0</v>
      </c>
      <c r="AK51" s="220">
        <f>IF(U51&gt;0,IF(W51&gt;0,($I$6/160)*(U51/60)*W51,0),IF(W51&gt;0,($I$6/160)*((#REF!)/60)*W51,0))</f>
        <v>0</v>
      </c>
      <c r="AL51" s="220">
        <f t="shared" si="67"/>
        <v>0</v>
      </c>
      <c r="AM51" s="278" t="str">
        <f t="shared" si="68"/>
        <v>0</v>
      </c>
      <c r="AN51" s="278">
        <f t="shared" si="69"/>
        <v>0</v>
      </c>
      <c r="AO51" s="278" t="str">
        <f t="shared" si="70"/>
        <v>0</v>
      </c>
      <c r="AP51" s="278">
        <f t="shared" si="71"/>
        <v>0</v>
      </c>
      <c r="AQ51" s="278">
        <f t="shared" si="72"/>
        <v>0</v>
      </c>
      <c r="AR51" s="278">
        <f t="shared" si="73"/>
        <v>0</v>
      </c>
      <c r="AS51" s="278">
        <f t="shared" si="74"/>
        <v>0</v>
      </c>
      <c r="AT51" s="278">
        <f t="shared" si="75"/>
        <v>0</v>
      </c>
      <c r="AU51" s="220">
        <f t="shared" si="29"/>
        <v>0</v>
      </c>
      <c r="AV51" s="211">
        <f t="shared" si="20"/>
        <v>0</v>
      </c>
      <c r="AW51" s="211">
        <f t="shared" si="30"/>
        <v>0</v>
      </c>
      <c r="AX51" s="278">
        <f t="shared" si="22"/>
        <v>0</v>
      </c>
      <c r="AY51" s="287">
        <f t="shared" si="76"/>
        <v>0</v>
      </c>
      <c r="AZ51" s="288">
        <f>AY51-'Krok 2- Tabuľka č. 1'!H46</f>
        <v>0</v>
      </c>
    </row>
    <row r="52" spans="1:52" ht="25.5" customHeight="1" x14ac:dyDescent="0.2">
      <c r="B52" s="202">
        <v>42</v>
      </c>
      <c r="C52" s="203"/>
      <c r="D52" s="203" t="s">
        <v>119</v>
      </c>
      <c r="E52" s="221"/>
      <c r="F52" s="221"/>
      <c r="G52" s="221"/>
      <c r="H52" s="204" t="s">
        <v>109</v>
      </c>
      <c r="I52" s="205"/>
      <c r="J52" s="204"/>
      <c r="K52" s="204"/>
      <c r="L52" s="207">
        <f t="shared" ref="L52" si="85">IF(K52="N",0,K52)</f>
        <v>0</v>
      </c>
      <c r="M52" s="204"/>
      <c r="N52" s="207">
        <f t="shared" si="54"/>
        <v>0</v>
      </c>
      <c r="O52" s="208" t="s">
        <v>109</v>
      </c>
      <c r="P52" s="223"/>
      <c r="Q52" s="204"/>
      <c r="R52" s="222"/>
      <c r="S52" s="214" t="s">
        <v>36</v>
      </c>
      <c r="T52" s="215">
        <f>VLOOKUP(S52,vstupy!$B$17:$C$27,2,FALSE)</f>
        <v>0</v>
      </c>
      <c r="U52" s="204"/>
      <c r="V52" s="214" t="s">
        <v>36</v>
      </c>
      <c r="W52" s="209">
        <f>VLOOKUP(V52,vstupy!$B$17:$C$27,2,FALSE)</f>
        <v>0</v>
      </c>
      <c r="X52" s="216"/>
      <c r="Y52" s="217"/>
      <c r="Z52" s="217">
        <f t="shared" si="27"/>
        <v>0</v>
      </c>
      <c r="AA52" s="217"/>
      <c r="AB52" s="217"/>
      <c r="AC52" s="218" t="s">
        <v>109</v>
      </c>
      <c r="AD52" s="219">
        <f t="shared" si="18"/>
        <v>0</v>
      </c>
      <c r="AE52" s="210" t="str">
        <f t="shared" si="61"/>
        <v>0</v>
      </c>
      <c r="AF52" s="220">
        <f t="shared" si="62"/>
        <v>0</v>
      </c>
      <c r="AG52" s="211" t="str">
        <f t="shared" si="63"/>
        <v>0</v>
      </c>
      <c r="AH52" s="220">
        <f t="shared" si="64"/>
        <v>0</v>
      </c>
      <c r="AI52" s="220">
        <f t="shared" si="65"/>
        <v>0</v>
      </c>
      <c r="AJ52" s="220">
        <f t="shared" si="66"/>
        <v>0</v>
      </c>
      <c r="AK52" s="220">
        <f>IF(U52&gt;0,IF(W52&gt;0,($I$6/160)*(U52/60)*W52,0),IF(W52&gt;0,($I$6/160)*((#REF!)/60)*W52,0))</f>
        <v>0</v>
      </c>
      <c r="AL52" s="220">
        <f t="shared" si="67"/>
        <v>0</v>
      </c>
      <c r="AM52" s="278" t="str">
        <f t="shared" si="68"/>
        <v>0</v>
      </c>
      <c r="AN52" s="278">
        <f t="shared" si="69"/>
        <v>0</v>
      </c>
      <c r="AO52" s="278" t="str">
        <f t="shared" si="70"/>
        <v>0</v>
      </c>
      <c r="AP52" s="278">
        <f t="shared" si="71"/>
        <v>0</v>
      </c>
      <c r="AQ52" s="278">
        <f t="shared" si="72"/>
        <v>0</v>
      </c>
      <c r="AR52" s="278">
        <f t="shared" si="73"/>
        <v>0</v>
      </c>
      <c r="AS52" s="278">
        <f t="shared" si="74"/>
        <v>0</v>
      </c>
      <c r="AT52" s="278">
        <f t="shared" si="75"/>
        <v>0</v>
      </c>
      <c r="AU52" s="220">
        <f t="shared" si="29"/>
        <v>0</v>
      </c>
      <c r="AV52" s="211">
        <f t="shared" si="20"/>
        <v>0</v>
      </c>
      <c r="AW52" s="211">
        <f t="shared" si="30"/>
        <v>0</v>
      </c>
      <c r="AX52" s="278">
        <f t="shared" si="22"/>
        <v>0</v>
      </c>
      <c r="AY52" s="287">
        <f t="shared" si="76"/>
        <v>0</v>
      </c>
      <c r="AZ52" s="288">
        <f>AY52-'Krok 2- Tabuľka č. 1'!H47</f>
        <v>0</v>
      </c>
    </row>
    <row r="53" spans="1:52" ht="25.5" customHeight="1" x14ac:dyDescent="0.2">
      <c r="B53" s="202">
        <v>43</v>
      </c>
      <c r="C53" s="203"/>
      <c r="D53" s="203" t="s">
        <v>119</v>
      </c>
      <c r="E53" s="221"/>
      <c r="F53" s="221"/>
      <c r="G53" s="221"/>
      <c r="H53" s="204" t="s">
        <v>109</v>
      </c>
      <c r="I53" s="205"/>
      <c r="J53" s="204"/>
      <c r="K53" s="204"/>
      <c r="L53" s="207">
        <f t="shared" ref="L53" si="86">IF(K53="N",0,K53)</f>
        <v>0</v>
      </c>
      <c r="M53" s="204"/>
      <c r="N53" s="207">
        <f t="shared" si="54"/>
        <v>0</v>
      </c>
      <c r="O53" s="208" t="s">
        <v>109</v>
      </c>
      <c r="P53" s="223"/>
      <c r="Q53" s="204"/>
      <c r="R53" s="222"/>
      <c r="S53" s="214" t="s">
        <v>36</v>
      </c>
      <c r="T53" s="215">
        <f>VLOOKUP(S53,vstupy!$B$17:$C$27,2,FALSE)</f>
        <v>0</v>
      </c>
      <c r="U53" s="204"/>
      <c r="V53" s="214" t="s">
        <v>36</v>
      </c>
      <c r="W53" s="209">
        <f>VLOOKUP(V53,vstupy!$B$17:$C$27,2,FALSE)</f>
        <v>0</v>
      </c>
      <c r="X53" s="216"/>
      <c r="Y53" s="217"/>
      <c r="Z53" s="217">
        <f t="shared" si="27"/>
        <v>0</v>
      </c>
      <c r="AA53" s="217"/>
      <c r="AB53" s="217"/>
      <c r="AC53" s="218" t="s">
        <v>109</v>
      </c>
      <c r="AD53" s="219">
        <f t="shared" si="18"/>
        <v>0</v>
      </c>
      <c r="AE53" s="210" t="str">
        <f t="shared" si="61"/>
        <v>0</v>
      </c>
      <c r="AF53" s="220">
        <f t="shared" si="62"/>
        <v>0</v>
      </c>
      <c r="AG53" s="211" t="str">
        <f t="shared" si="63"/>
        <v>0</v>
      </c>
      <c r="AH53" s="220">
        <f t="shared" si="64"/>
        <v>0</v>
      </c>
      <c r="AI53" s="220">
        <f t="shared" si="65"/>
        <v>0</v>
      </c>
      <c r="AJ53" s="220">
        <f t="shared" si="66"/>
        <v>0</v>
      </c>
      <c r="AK53" s="220">
        <f>IF(U53&gt;0,IF(W53&gt;0,($I$6/160)*(U53/60)*W53,0),IF(W53&gt;0,($I$6/160)*((#REF!)/60)*W53,0))</f>
        <v>0</v>
      </c>
      <c r="AL53" s="220">
        <f t="shared" si="67"/>
        <v>0</v>
      </c>
      <c r="AM53" s="278" t="str">
        <f t="shared" si="68"/>
        <v>0</v>
      </c>
      <c r="AN53" s="278">
        <f t="shared" si="69"/>
        <v>0</v>
      </c>
      <c r="AO53" s="278" t="str">
        <f t="shared" si="70"/>
        <v>0</v>
      </c>
      <c r="AP53" s="278">
        <f t="shared" si="71"/>
        <v>0</v>
      </c>
      <c r="AQ53" s="278">
        <f t="shared" si="72"/>
        <v>0</v>
      </c>
      <c r="AR53" s="278">
        <f t="shared" si="73"/>
        <v>0</v>
      </c>
      <c r="AS53" s="278">
        <f t="shared" si="74"/>
        <v>0</v>
      </c>
      <c r="AT53" s="278">
        <f t="shared" si="75"/>
        <v>0</v>
      </c>
      <c r="AU53" s="220">
        <f t="shared" si="29"/>
        <v>0</v>
      </c>
      <c r="AV53" s="211">
        <f t="shared" si="20"/>
        <v>0</v>
      </c>
      <c r="AW53" s="211">
        <f t="shared" si="30"/>
        <v>0</v>
      </c>
      <c r="AX53" s="278">
        <f t="shared" si="22"/>
        <v>0</v>
      </c>
      <c r="AY53" s="287">
        <f t="shared" si="76"/>
        <v>0</v>
      </c>
      <c r="AZ53" s="288">
        <f>AY53-'Krok 2- Tabuľka č. 1'!H48</f>
        <v>0</v>
      </c>
    </row>
    <row r="54" spans="1:52" ht="25.5" customHeight="1" x14ac:dyDescent="0.2">
      <c r="B54" s="202">
        <v>44</v>
      </c>
      <c r="C54" s="203"/>
      <c r="D54" s="203" t="s">
        <v>119</v>
      </c>
      <c r="E54" s="221"/>
      <c r="F54" s="221"/>
      <c r="G54" s="221"/>
      <c r="H54" s="204" t="s">
        <v>109</v>
      </c>
      <c r="I54" s="205"/>
      <c r="J54" s="204"/>
      <c r="K54" s="204"/>
      <c r="L54" s="207">
        <f t="shared" ref="L54" si="87">IF(K54="N",0,K54)</f>
        <v>0</v>
      </c>
      <c r="M54" s="204"/>
      <c r="N54" s="207">
        <f t="shared" si="54"/>
        <v>0</v>
      </c>
      <c r="O54" s="208" t="s">
        <v>109</v>
      </c>
      <c r="P54" s="223"/>
      <c r="Q54" s="204"/>
      <c r="R54" s="222"/>
      <c r="S54" s="214" t="s">
        <v>36</v>
      </c>
      <c r="T54" s="215">
        <f>VLOOKUP(S54,vstupy!$B$17:$C$27,2,FALSE)</f>
        <v>0</v>
      </c>
      <c r="U54" s="204"/>
      <c r="V54" s="214" t="s">
        <v>36</v>
      </c>
      <c r="W54" s="209">
        <f>VLOOKUP(V54,vstupy!$B$17:$C$27,2,FALSE)</f>
        <v>0</v>
      </c>
      <c r="X54" s="216"/>
      <c r="Y54" s="217"/>
      <c r="Z54" s="217">
        <f t="shared" si="27"/>
        <v>0</v>
      </c>
      <c r="AA54" s="217"/>
      <c r="AB54" s="217"/>
      <c r="AC54" s="218" t="s">
        <v>109</v>
      </c>
      <c r="AD54" s="219">
        <f t="shared" si="18"/>
        <v>0</v>
      </c>
      <c r="AE54" s="210" t="str">
        <f t="shared" si="61"/>
        <v>0</v>
      </c>
      <c r="AF54" s="220">
        <f t="shared" si="62"/>
        <v>0</v>
      </c>
      <c r="AG54" s="211" t="str">
        <f t="shared" si="63"/>
        <v>0</v>
      </c>
      <c r="AH54" s="220">
        <f t="shared" si="64"/>
        <v>0</v>
      </c>
      <c r="AI54" s="220">
        <f t="shared" si="65"/>
        <v>0</v>
      </c>
      <c r="AJ54" s="220">
        <f t="shared" si="66"/>
        <v>0</v>
      </c>
      <c r="AK54" s="220">
        <f>IF(U54&gt;0,IF(W54&gt;0,($I$6/160)*(U54/60)*W54,0),IF(W54&gt;0,($I$6/160)*((#REF!)/60)*W54,0))</f>
        <v>0</v>
      </c>
      <c r="AL54" s="220">
        <f t="shared" si="67"/>
        <v>0</v>
      </c>
      <c r="AM54" s="278" t="str">
        <f t="shared" si="68"/>
        <v>0</v>
      </c>
      <c r="AN54" s="278">
        <f t="shared" si="69"/>
        <v>0</v>
      </c>
      <c r="AO54" s="278" t="str">
        <f t="shared" si="70"/>
        <v>0</v>
      </c>
      <c r="AP54" s="278">
        <f t="shared" si="71"/>
        <v>0</v>
      </c>
      <c r="AQ54" s="278">
        <f t="shared" si="72"/>
        <v>0</v>
      </c>
      <c r="AR54" s="278">
        <f t="shared" si="73"/>
        <v>0</v>
      </c>
      <c r="AS54" s="278">
        <f t="shared" si="74"/>
        <v>0</v>
      </c>
      <c r="AT54" s="278">
        <f t="shared" si="75"/>
        <v>0</v>
      </c>
      <c r="AU54" s="220">
        <f t="shared" si="29"/>
        <v>0</v>
      </c>
      <c r="AV54" s="211">
        <f t="shared" si="20"/>
        <v>0</v>
      </c>
      <c r="AW54" s="211">
        <f t="shared" si="30"/>
        <v>0</v>
      </c>
      <c r="AX54" s="278">
        <f t="shared" si="22"/>
        <v>0</v>
      </c>
      <c r="AY54" s="287">
        <f t="shared" si="76"/>
        <v>0</v>
      </c>
      <c r="AZ54" s="288">
        <f>AY54-'Krok 2- Tabuľka č. 1'!H49</f>
        <v>0</v>
      </c>
    </row>
    <row r="55" spans="1:52" ht="25.5" customHeight="1" x14ac:dyDescent="0.2">
      <c r="B55" s="202">
        <v>45</v>
      </c>
      <c r="C55" s="203"/>
      <c r="D55" s="203" t="s">
        <v>119</v>
      </c>
      <c r="E55" s="221"/>
      <c r="F55" s="221"/>
      <c r="G55" s="221"/>
      <c r="H55" s="204" t="s">
        <v>109</v>
      </c>
      <c r="I55" s="205"/>
      <c r="J55" s="204"/>
      <c r="K55" s="204"/>
      <c r="L55" s="207">
        <f t="shared" ref="L55" si="88">IF(K55="N",0,K55)</f>
        <v>0</v>
      </c>
      <c r="M55" s="204"/>
      <c r="N55" s="207">
        <f t="shared" si="54"/>
        <v>0</v>
      </c>
      <c r="O55" s="208" t="s">
        <v>109</v>
      </c>
      <c r="P55" s="223"/>
      <c r="Q55" s="204"/>
      <c r="R55" s="222"/>
      <c r="S55" s="214" t="s">
        <v>36</v>
      </c>
      <c r="T55" s="215">
        <f>VLOOKUP(S55,vstupy!$B$17:$C$27,2,FALSE)</f>
        <v>0</v>
      </c>
      <c r="U55" s="204"/>
      <c r="V55" s="214" t="s">
        <v>36</v>
      </c>
      <c r="W55" s="209">
        <f>VLOOKUP(V55,vstupy!$B$17:$C$27,2,FALSE)</f>
        <v>0</v>
      </c>
      <c r="X55" s="216"/>
      <c r="Y55" s="217"/>
      <c r="Z55" s="217">
        <f t="shared" si="27"/>
        <v>0</v>
      </c>
      <c r="AA55" s="217"/>
      <c r="AB55" s="217"/>
      <c r="AC55" s="218" t="s">
        <v>109</v>
      </c>
      <c r="AD55" s="219">
        <f t="shared" si="18"/>
        <v>0</v>
      </c>
      <c r="AE55" s="210" t="str">
        <f t="shared" si="61"/>
        <v>0</v>
      </c>
      <c r="AF55" s="220">
        <f t="shared" si="62"/>
        <v>0</v>
      </c>
      <c r="AG55" s="211" t="str">
        <f t="shared" si="63"/>
        <v>0</v>
      </c>
      <c r="AH55" s="220">
        <f t="shared" si="64"/>
        <v>0</v>
      </c>
      <c r="AI55" s="220">
        <f t="shared" si="65"/>
        <v>0</v>
      </c>
      <c r="AJ55" s="220">
        <f t="shared" si="66"/>
        <v>0</v>
      </c>
      <c r="AK55" s="220">
        <f>IF(U55&gt;0,IF(W55&gt;0,($I$6/160)*(U55/60)*W55,0),IF(W55&gt;0,($I$6/160)*((#REF!)/60)*W55,0))</f>
        <v>0</v>
      </c>
      <c r="AL55" s="220">
        <f t="shared" si="67"/>
        <v>0</v>
      </c>
      <c r="AM55" s="278" t="str">
        <f t="shared" si="68"/>
        <v>0</v>
      </c>
      <c r="AN55" s="278">
        <f t="shared" si="69"/>
        <v>0</v>
      </c>
      <c r="AO55" s="278" t="str">
        <f t="shared" si="70"/>
        <v>0</v>
      </c>
      <c r="AP55" s="278">
        <f t="shared" si="71"/>
        <v>0</v>
      </c>
      <c r="AQ55" s="278">
        <f t="shared" si="72"/>
        <v>0</v>
      </c>
      <c r="AR55" s="278">
        <f t="shared" si="73"/>
        <v>0</v>
      </c>
      <c r="AS55" s="278">
        <f t="shared" si="74"/>
        <v>0</v>
      </c>
      <c r="AT55" s="278">
        <f t="shared" si="75"/>
        <v>0</v>
      </c>
      <c r="AU55" s="220">
        <f t="shared" si="29"/>
        <v>0</v>
      </c>
      <c r="AV55" s="211">
        <f t="shared" si="20"/>
        <v>0</v>
      </c>
      <c r="AW55" s="211">
        <f t="shared" si="30"/>
        <v>0</v>
      </c>
      <c r="AX55" s="278">
        <f t="shared" si="22"/>
        <v>0</v>
      </c>
      <c r="AY55" s="287">
        <f t="shared" si="76"/>
        <v>0</v>
      </c>
      <c r="AZ55" s="288">
        <f>AY55-'Krok 2- Tabuľka č. 1'!H50</f>
        <v>0</v>
      </c>
    </row>
    <row r="56" spans="1:52" ht="25.5" customHeight="1" x14ac:dyDescent="0.2">
      <c r="B56" s="202">
        <v>46</v>
      </c>
      <c r="C56" s="203"/>
      <c r="D56" s="203" t="s">
        <v>119</v>
      </c>
      <c r="E56" s="221"/>
      <c r="F56" s="221"/>
      <c r="G56" s="221"/>
      <c r="H56" s="204" t="s">
        <v>109</v>
      </c>
      <c r="I56" s="205"/>
      <c r="J56" s="204"/>
      <c r="K56" s="204"/>
      <c r="L56" s="207">
        <f t="shared" ref="L56" si="89">IF(K56="N",0,K56)</f>
        <v>0</v>
      </c>
      <c r="M56" s="204"/>
      <c r="N56" s="207">
        <f t="shared" si="54"/>
        <v>0</v>
      </c>
      <c r="O56" s="208" t="s">
        <v>109</v>
      </c>
      <c r="P56" s="223"/>
      <c r="Q56" s="204"/>
      <c r="R56" s="222"/>
      <c r="S56" s="214" t="s">
        <v>36</v>
      </c>
      <c r="T56" s="215">
        <f>VLOOKUP(S56,vstupy!$B$17:$C$27,2,FALSE)</f>
        <v>0</v>
      </c>
      <c r="U56" s="204"/>
      <c r="V56" s="214" t="s">
        <v>36</v>
      </c>
      <c r="W56" s="209">
        <f>VLOOKUP(V56,vstupy!$B$17:$C$27,2,FALSE)</f>
        <v>0</v>
      </c>
      <c r="X56" s="216"/>
      <c r="Y56" s="217"/>
      <c r="Z56" s="217">
        <f t="shared" si="27"/>
        <v>0</v>
      </c>
      <c r="AA56" s="217"/>
      <c r="AB56" s="217"/>
      <c r="AC56" s="218" t="s">
        <v>109</v>
      </c>
      <c r="AD56" s="219">
        <f t="shared" si="18"/>
        <v>0</v>
      </c>
      <c r="AE56" s="210" t="str">
        <f t="shared" si="61"/>
        <v>0</v>
      </c>
      <c r="AF56" s="220">
        <f t="shared" si="62"/>
        <v>0</v>
      </c>
      <c r="AG56" s="211" t="str">
        <f t="shared" si="63"/>
        <v>0</v>
      </c>
      <c r="AH56" s="220">
        <f t="shared" si="64"/>
        <v>0</v>
      </c>
      <c r="AI56" s="220">
        <f t="shared" si="65"/>
        <v>0</v>
      </c>
      <c r="AJ56" s="220">
        <f t="shared" si="66"/>
        <v>0</v>
      </c>
      <c r="AK56" s="220">
        <f>IF(U56&gt;0,IF(W56&gt;0,($I$6/160)*(U56/60)*W56,0),IF(W56&gt;0,($I$6/160)*((#REF!)/60)*W56,0))</f>
        <v>0</v>
      </c>
      <c r="AL56" s="220">
        <f t="shared" si="67"/>
        <v>0</v>
      </c>
      <c r="AM56" s="278" t="str">
        <f t="shared" si="68"/>
        <v>0</v>
      </c>
      <c r="AN56" s="278">
        <f t="shared" si="69"/>
        <v>0</v>
      </c>
      <c r="AO56" s="278" t="str">
        <f t="shared" si="70"/>
        <v>0</v>
      </c>
      <c r="AP56" s="278">
        <f t="shared" si="71"/>
        <v>0</v>
      </c>
      <c r="AQ56" s="278">
        <f t="shared" si="72"/>
        <v>0</v>
      </c>
      <c r="AR56" s="278">
        <f t="shared" si="73"/>
        <v>0</v>
      </c>
      <c r="AS56" s="278">
        <f t="shared" si="74"/>
        <v>0</v>
      </c>
      <c r="AT56" s="278">
        <f t="shared" si="75"/>
        <v>0</v>
      </c>
      <c r="AU56" s="220">
        <f t="shared" si="29"/>
        <v>0</v>
      </c>
      <c r="AV56" s="211">
        <f t="shared" si="20"/>
        <v>0</v>
      </c>
      <c r="AW56" s="211">
        <f t="shared" si="30"/>
        <v>0</v>
      </c>
      <c r="AX56" s="278">
        <f t="shared" si="22"/>
        <v>0</v>
      </c>
      <c r="AY56" s="287">
        <f t="shared" si="76"/>
        <v>0</v>
      </c>
      <c r="AZ56" s="288">
        <f>AY56-'Krok 2- Tabuľka č. 1'!H51</f>
        <v>0</v>
      </c>
    </row>
    <row r="57" spans="1:52" ht="25.5" customHeight="1" x14ac:dyDescent="0.2">
      <c r="B57" s="202">
        <v>47</v>
      </c>
      <c r="C57" s="203"/>
      <c r="D57" s="203" t="s">
        <v>119</v>
      </c>
      <c r="E57" s="221"/>
      <c r="F57" s="221"/>
      <c r="G57" s="221"/>
      <c r="H57" s="204" t="s">
        <v>109</v>
      </c>
      <c r="I57" s="205"/>
      <c r="J57" s="204"/>
      <c r="K57" s="204"/>
      <c r="L57" s="207">
        <f t="shared" ref="L57" si="90">IF(K57="N",0,K57)</f>
        <v>0</v>
      </c>
      <c r="M57" s="204"/>
      <c r="N57" s="207">
        <f t="shared" si="54"/>
        <v>0</v>
      </c>
      <c r="O57" s="208" t="s">
        <v>109</v>
      </c>
      <c r="P57" s="223"/>
      <c r="Q57" s="204"/>
      <c r="R57" s="222"/>
      <c r="S57" s="214" t="s">
        <v>36</v>
      </c>
      <c r="T57" s="215">
        <f>VLOOKUP(S57,vstupy!$B$17:$C$27,2,FALSE)</f>
        <v>0</v>
      </c>
      <c r="U57" s="204"/>
      <c r="V57" s="214" t="s">
        <v>36</v>
      </c>
      <c r="W57" s="209">
        <f>VLOOKUP(V57,vstupy!$B$17:$C$27,2,FALSE)</f>
        <v>0</v>
      </c>
      <c r="X57" s="216"/>
      <c r="Y57" s="217"/>
      <c r="Z57" s="217">
        <f t="shared" si="27"/>
        <v>0</v>
      </c>
      <c r="AA57" s="217"/>
      <c r="AB57" s="217"/>
      <c r="AC57" s="218" t="s">
        <v>109</v>
      </c>
      <c r="AD57" s="219">
        <f t="shared" si="18"/>
        <v>0</v>
      </c>
      <c r="AE57" s="210" t="str">
        <f t="shared" si="61"/>
        <v>0</v>
      </c>
      <c r="AF57" s="220">
        <f t="shared" si="62"/>
        <v>0</v>
      </c>
      <c r="AG57" s="211" t="str">
        <f t="shared" si="63"/>
        <v>0</v>
      </c>
      <c r="AH57" s="220">
        <f t="shared" si="64"/>
        <v>0</v>
      </c>
      <c r="AI57" s="220">
        <f t="shared" si="65"/>
        <v>0</v>
      </c>
      <c r="AJ57" s="220">
        <f t="shared" si="66"/>
        <v>0</v>
      </c>
      <c r="AK57" s="220">
        <f>IF(U57&gt;0,IF(W57&gt;0,($I$6/160)*(U57/60)*W57,0),IF(W57&gt;0,($I$6/160)*((#REF!)/60)*W57,0))</f>
        <v>0</v>
      </c>
      <c r="AL57" s="220">
        <f t="shared" si="67"/>
        <v>0</v>
      </c>
      <c r="AM57" s="278" t="str">
        <f t="shared" si="68"/>
        <v>0</v>
      </c>
      <c r="AN57" s="278">
        <f t="shared" si="69"/>
        <v>0</v>
      </c>
      <c r="AO57" s="278" t="str">
        <f t="shared" si="70"/>
        <v>0</v>
      </c>
      <c r="AP57" s="278">
        <f t="shared" si="71"/>
        <v>0</v>
      </c>
      <c r="AQ57" s="278">
        <f t="shared" si="72"/>
        <v>0</v>
      </c>
      <c r="AR57" s="278">
        <f t="shared" si="73"/>
        <v>0</v>
      </c>
      <c r="AS57" s="278">
        <f t="shared" si="74"/>
        <v>0</v>
      </c>
      <c r="AT57" s="278">
        <f t="shared" si="75"/>
        <v>0</v>
      </c>
      <c r="AU57" s="220">
        <f t="shared" si="29"/>
        <v>0</v>
      </c>
      <c r="AV57" s="211">
        <f t="shared" si="20"/>
        <v>0</v>
      </c>
      <c r="AW57" s="211">
        <f t="shared" si="30"/>
        <v>0</v>
      </c>
      <c r="AX57" s="278">
        <f t="shared" si="22"/>
        <v>0</v>
      </c>
      <c r="AY57" s="287">
        <f t="shared" si="76"/>
        <v>0</v>
      </c>
      <c r="AZ57" s="288">
        <f>AY57-'Krok 2- Tabuľka č. 1'!H52</f>
        <v>0</v>
      </c>
    </row>
    <row r="58" spans="1:52" ht="25.5" customHeight="1" x14ac:dyDescent="0.2">
      <c r="B58" s="202">
        <v>48</v>
      </c>
      <c r="C58" s="203"/>
      <c r="D58" s="203" t="s">
        <v>119</v>
      </c>
      <c r="E58" s="221"/>
      <c r="F58" s="221"/>
      <c r="G58" s="221"/>
      <c r="H58" s="204" t="s">
        <v>109</v>
      </c>
      <c r="I58" s="205"/>
      <c r="J58" s="204"/>
      <c r="K58" s="204"/>
      <c r="L58" s="207">
        <f t="shared" ref="L58" si="91">IF(K58="N",0,K58)</f>
        <v>0</v>
      </c>
      <c r="M58" s="204"/>
      <c r="N58" s="207">
        <f t="shared" si="54"/>
        <v>0</v>
      </c>
      <c r="O58" s="208" t="s">
        <v>109</v>
      </c>
      <c r="P58" s="223"/>
      <c r="Q58" s="204"/>
      <c r="R58" s="222"/>
      <c r="S58" s="214" t="s">
        <v>36</v>
      </c>
      <c r="T58" s="215">
        <f>VLOOKUP(S58,vstupy!$B$17:$C$27,2,FALSE)</f>
        <v>0</v>
      </c>
      <c r="U58" s="204"/>
      <c r="V58" s="214" t="s">
        <v>36</v>
      </c>
      <c r="W58" s="209">
        <f>VLOOKUP(V58,vstupy!$B$17:$C$27,2,FALSE)</f>
        <v>0</v>
      </c>
      <c r="X58" s="216"/>
      <c r="Y58" s="217"/>
      <c r="Z58" s="217">
        <f t="shared" si="27"/>
        <v>0</v>
      </c>
      <c r="AA58" s="217"/>
      <c r="AB58" s="217"/>
      <c r="AC58" s="218" t="s">
        <v>109</v>
      </c>
      <c r="AD58" s="219">
        <f t="shared" si="18"/>
        <v>0</v>
      </c>
      <c r="AE58" s="210" t="str">
        <f t="shared" si="61"/>
        <v>0</v>
      </c>
      <c r="AF58" s="220">
        <f t="shared" si="62"/>
        <v>0</v>
      </c>
      <c r="AG58" s="211" t="str">
        <f t="shared" si="63"/>
        <v>0</v>
      </c>
      <c r="AH58" s="220">
        <f t="shared" si="64"/>
        <v>0</v>
      </c>
      <c r="AI58" s="220">
        <f t="shared" si="65"/>
        <v>0</v>
      </c>
      <c r="AJ58" s="220">
        <f t="shared" si="66"/>
        <v>0</v>
      </c>
      <c r="AK58" s="220">
        <f>IF(U58&gt;0,IF(W58&gt;0,($I$6/160)*(U58/60)*W58,0),IF(W58&gt;0,($I$6/160)*((#REF!)/60)*W58,0))</f>
        <v>0</v>
      </c>
      <c r="AL58" s="220">
        <f t="shared" si="67"/>
        <v>0</v>
      </c>
      <c r="AM58" s="278" t="str">
        <f t="shared" si="68"/>
        <v>0</v>
      </c>
      <c r="AN58" s="278">
        <f t="shared" si="69"/>
        <v>0</v>
      </c>
      <c r="AO58" s="278" t="str">
        <f t="shared" si="70"/>
        <v>0</v>
      </c>
      <c r="AP58" s="278">
        <f t="shared" si="71"/>
        <v>0</v>
      </c>
      <c r="AQ58" s="278">
        <f t="shared" si="72"/>
        <v>0</v>
      </c>
      <c r="AR58" s="278">
        <f t="shared" si="73"/>
        <v>0</v>
      </c>
      <c r="AS58" s="278">
        <f t="shared" si="74"/>
        <v>0</v>
      </c>
      <c r="AT58" s="278">
        <f t="shared" si="75"/>
        <v>0</v>
      </c>
      <c r="AU58" s="220">
        <f t="shared" si="29"/>
        <v>0</v>
      </c>
      <c r="AV58" s="211">
        <f t="shared" si="20"/>
        <v>0</v>
      </c>
      <c r="AW58" s="211">
        <f t="shared" si="30"/>
        <v>0</v>
      </c>
      <c r="AX58" s="278">
        <f t="shared" si="22"/>
        <v>0</v>
      </c>
      <c r="AY58" s="287">
        <f t="shared" si="76"/>
        <v>0</v>
      </c>
      <c r="AZ58" s="288">
        <f>AY58-'Krok 2- Tabuľka č. 1'!H53</f>
        <v>0</v>
      </c>
    </row>
    <row r="59" spans="1:52" ht="25.5" customHeight="1" x14ac:dyDescent="0.2">
      <c r="B59" s="202">
        <v>49</v>
      </c>
      <c r="C59" s="203"/>
      <c r="D59" s="203" t="s">
        <v>119</v>
      </c>
      <c r="E59" s="221"/>
      <c r="F59" s="221"/>
      <c r="G59" s="221"/>
      <c r="H59" s="204" t="s">
        <v>109</v>
      </c>
      <c r="I59" s="205"/>
      <c r="J59" s="204"/>
      <c r="K59" s="204"/>
      <c r="L59" s="207">
        <f t="shared" ref="L59" si="92">IF(K59="N",0,K59)</f>
        <v>0</v>
      </c>
      <c r="M59" s="204"/>
      <c r="N59" s="207">
        <f t="shared" ref="N59:N60" si="93">IF(M59="N",0,M59)</f>
        <v>0</v>
      </c>
      <c r="O59" s="208" t="s">
        <v>109</v>
      </c>
      <c r="P59" s="223"/>
      <c r="Q59" s="204"/>
      <c r="R59" s="222"/>
      <c r="S59" s="214" t="s">
        <v>36</v>
      </c>
      <c r="T59" s="215">
        <f>VLOOKUP(S59,vstupy!$B$17:$C$27,2,FALSE)</f>
        <v>0</v>
      </c>
      <c r="U59" s="204"/>
      <c r="V59" s="214" t="s">
        <v>36</v>
      </c>
      <c r="W59" s="209">
        <f>VLOOKUP(V59,vstupy!$B$17:$C$27,2,FALSE)</f>
        <v>0</v>
      </c>
      <c r="X59" s="216"/>
      <c r="Y59" s="217"/>
      <c r="Z59" s="217">
        <f t="shared" si="27"/>
        <v>0</v>
      </c>
      <c r="AA59" s="217"/>
      <c r="AB59" s="217"/>
      <c r="AC59" s="218" t="s">
        <v>109</v>
      </c>
      <c r="AD59" s="219">
        <f t="shared" si="18"/>
        <v>0</v>
      </c>
      <c r="AE59" s="210" t="str">
        <f t="shared" si="61"/>
        <v>0</v>
      </c>
      <c r="AF59" s="220">
        <f t="shared" si="62"/>
        <v>0</v>
      </c>
      <c r="AG59" s="211" t="str">
        <f t="shared" si="63"/>
        <v>0</v>
      </c>
      <c r="AH59" s="220">
        <f t="shared" si="64"/>
        <v>0</v>
      </c>
      <c r="AI59" s="220">
        <f t="shared" si="65"/>
        <v>0</v>
      </c>
      <c r="AJ59" s="220">
        <f t="shared" si="66"/>
        <v>0</v>
      </c>
      <c r="AK59" s="220">
        <f>IF(U59&gt;0,IF(W59&gt;0,($I$6/160)*(U59/60)*W59,0),IF(W59&gt;0,($I$6/160)*((#REF!)/60)*W59,0))</f>
        <v>0</v>
      </c>
      <c r="AL59" s="220">
        <f t="shared" si="67"/>
        <v>0</v>
      </c>
      <c r="AM59" s="278" t="str">
        <f t="shared" si="68"/>
        <v>0</v>
      </c>
      <c r="AN59" s="278">
        <f t="shared" si="69"/>
        <v>0</v>
      </c>
      <c r="AO59" s="278" t="str">
        <f t="shared" si="70"/>
        <v>0</v>
      </c>
      <c r="AP59" s="278">
        <f t="shared" si="71"/>
        <v>0</v>
      </c>
      <c r="AQ59" s="278">
        <f t="shared" si="72"/>
        <v>0</v>
      </c>
      <c r="AR59" s="278">
        <f t="shared" si="73"/>
        <v>0</v>
      </c>
      <c r="AS59" s="278">
        <f t="shared" si="74"/>
        <v>0</v>
      </c>
      <c r="AT59" s="278">
        <f t="shared" si="75"/>
        <v>0</v>
      </c>
      <c r="AU59" s="220">
        <f t="shared" si="29"/>
        <v>0</v>
      </c>
      <c r="AV59" s="211">
        <f t="shared" si="20"/>
        <v>0</v>
      </c>
      <c r="AW59" s="211">
        <f t="shared" si="30"/>
        <v>0</v>
      </c>
      <c r="AX59" s="278">
        <f t="shared" si="22"/>
        <v>0</v>
      </c>
      <c r="AY59" s="287">
        <f t="shared" si="76"/>
        <v>0</v>
      </c>
      <c r="AZ59" s="288">
        <f>AY59-'Krok 2- Tabuľka č. 1'!H54</f>
        <v>0</v>
      </c>
    </row>
    <row r="60" spans="1:52" ht="25.5" customHeight="1" thickBot="1" x14ac:dyDescent="0.25">
      <c r="B60" s="224">
        <v>50</v>
      </c>
      <c r="C60" s="225"/>
      <c r="D60" s="225" t="s">
        <v>119</v>
      </c>
      <c r="E60" s="226"/>
      <c r="F60" s="226"/>
      <c r="G60" s="226"/>
      <c r="H60" s="227" t="s">
        <v>109</v>
      </c>
      <c r="I60" s="228"/>
      <c r="J60" s="227"/>
      <c r="K60" s="227"/>
      <c r="L60" s="229">
        <f>IF(K60="N",0,K60)</f>
        <v>0</v>
      </c>
      <c r="M60" s="227"/>
      <c r="N60" s="229">
        <f t="shared" si="93"/>
        <v>0</v>
      </c>
      <c r="O60" s="230" t="s">
        <v>109</v>
      </c>
      <c r="P60" s="231"/>
      <c r="Q60" s="227"/>
      <c r="R60" s="232"/>
      <c r="S60" s="233" t="s">
        <v>36</v>
      </c>
      <c r="T60" s="234">
        <f>VLOOKUP(S60,vstupy!$B$17:$C$27,2,FALSE)</f>
        <v>0</v>
      </c>
      <c r="U60" s="227"/>
      <c r="V60" s="233" t="s">
        <v>36</v>
      </c>
      <c r="W60" s="235">
        <f>VLOOKUP(V60,vstupy!$B$17:$C$27,2,FALSE)</f>
        <v>0</v>
      </c>
      <c r="X60" s="236"/>
      <c r="Y60" s="237"/>
      <c r="Z60" s="237">
        <f t="shared" si="27"/>
        <v>0</v>
      </c>
      <c r="AA60" s="237"/>
      <c r="AB60" s="237"/>
      <c r="AC60" s="238" t="s">
        <v>109</v>
      </c>
      <c r="AD60" s="219">
        <f t="shared" si="18"/>
        <v>0</v>
      </c>
      <c r="AE60" s="210" t="str">
        <f t="shared" si="61"/>
        <v>0</v>
      </c>
      <c r="AF60" s="239">
        <f t="shared" si="62"/>
        <v>0</v>
      </c>
      <c r="AG60" s="211" t="str">
        <f t="shared" si="63"/>
        <v>0</v>
      </c>
      <c r="AH60" s="239">
        <f t="shared" si="64"/>
        <v>0</v>
      </c>
      <c r="AI60" s="239">
        <f t="shared" si="65"/>
        <v>0</v>
      </c>
      <c r="AJ60" s="239">
        <f t="shared" si="66"/>
        <v>0</v>
      </c>
      <c r="AK60" s="239">
        <f>IF(U60&gt;0,IF(W60&gt;0,($I$6/160)*(U60/60)*W60,0),IF(W60&gt;0,($I$6/160)*((#REF!)/60)*W60,0))</f>
        <v>0</v>
      </c>
      <c r="AL60" s="239">
        <f t="shared" si="67"/>
        <v>0</v>
      </c>
      <c r="AM60" s="281" t="str">
        <f t="shared" si="68"/>
        <v>0</v>
      </c>
      <c r="AN60" s="281">
        <f t="shared" si="69"/>
        <v>0</v>
      </c>
      <c r="AO60" s="281" t="str">
        <f t="shared" si="70"/>
        <v>0</v>
      </c>
      <c r="AP60" s="281">
        <f t="shared" si="71"/>
        <v>0</v>
      </c>
      <c r="AQ60" s="281">
        <f t="shared" si="72"/>
        <v>0</v>
      </c>
      <c r="AR60" s="278">
        <f t="shared" si="73"/>
        <v>0</v>
      </c>
      <c r="AS60" s="278">
        <f t="shared" si="74"/>
        <v>0</v>
      </c>
      <c r="AT60" s="278">
        <f t="shared" si="75"/>
        <v>0</v>
      </c>
      <c r="AU60" s="220">
        <f t="shared" si="29"/>
        <v>0</v>
      </c>
      <c r="AV60" s="211">
        <f t="shared" si="20"/>
        <v>0</v>
      </c>
      <c r="AW60" s="211">
        <f t="shared" si="30"/>
        <v>0</v>
      </c>
      <c r="AX60" s="278">
        <f t="shared" si="22"/>
        <v>0</v>
      </c>
      <c r="AY60" s="287">
        <f t="shared" si="76"/>
        <v>0</v>
      </c>
      <c r="AZ60" s="288">
        <f>AY60-'Krok 2- Tabuľka č. 1'!H55</f>
        <v>0</v>
      </c>
    </row>
    <row r="61" spans="1:52" ht="25.5" customHeight="1" thickBot="1" x14ac:dyDescent="0.25">
      <c r="A61" s="240"/>
      <c r="B61" s="241" t="s">
        <v>60</v>
      </c>
      <c r="C61" s="242"/>
      <c r="D61" s="242"/>
      <c r="E61" s="243"/>
      <c r="F61" s="243"/>
      <c r="G61" s="243"/>
      <c r="H61" s="244"/>
      <c r="I61" s="244"/>
      <c r="J61" s="243"/>
      <c r="K61" s="244"/>
      <c r="L61" s="245"/>
      <c r="M61" s="244"/>
      <c r="N61" s="245"/>
      <c r="O61" s="246"/>
      <c r="P61" s="247"/>
      <c r="Q61" s="243"/>
      <c r="R61" s="248"/>
      <c r="S61" s="249"/>
      <c r="T61" s="249"/>
      <c r="U61" s="243"/>
      <c r="V61" s="250"/>
      <c r="W61" s="251"/>
      <c r="X61" s="252">
        <f t="shared" ref="X61" si="94">SUM(X11:X60)</f>
        <v>0</v>
      </c>
      <c r="Y61" s="253">
        <f t="shared" ref="Y61" si="95">SUM(Y11:Y60)</f>
        <v>0</v>
      </c>
      <c r="Z61" s="253">
        <f t="shared" ref="Z61" si="96">SUM(Z11:Z60)</f>
        <v>0</v>
      </c>
      <c r="AA61" s="253">
        <f t="shared" ref="AA61" si="97">SUM(AA11:AA60)</f>
        <v>0</v>
      </c>
      <c r="AB61" s="253">
        <f t="shared" ref="AB61:AD61" si="98">SUM(AB11:AB60)</f>
        <v>0</v>
      </c>
      <c r="AC61" s="254"/>
      <c r="AD61" s="255">
        <f t="shared" si="98"/>
        <v>0</v>
      </c>
      <c r="AE61" s="256"/>
      <c r="AF61" s="253"/>
      <c r="AG61" s="253"/>
      <c r="AH61" s="253"/>
      <c r="AI61" s="253"/>
      <c r="AJ61" s="253"/>
      <c r="AK61" s="253"/>
      <c r="AL61" s="253"/>
      <c r="AM61" s="253"/>
      <c r="AN61" s="253"/>
      <c r="AO61" s="253"/>
      <c r="AP61" s="253"/>
      <c r="AQ61" s="253"/>
      <c r="AR61" s="253"/>
      <c r="AS61" s="253"/>
      <c r="AT61" s="253"/>
      <c r="AU61" s="256"/>
      <c r="AV61" s="253">
        <f t="shared" ref="AV61" si="99">SUM(AV11:AV60)</f>
        <v>0</v>
      </c>
      <c r="AW61" s="253"/>
      <c r="AX61" s="257">
        <f t="shared" ref="AX61" si="100">SUM(AX11:AX60)</f>
        <v>0</v>
      </c>
      <c r="AY61" s="282">
        <f>SUM(AY11:AY60)</f>
        <v>0</v>
      </c>
      <c r="AZ61" s="288">
        <f>AY61-'Krok 2- Tabuľka č. 1'!H56</f>
        <v>0</v>
      </c>
    </row>
    <row r="62" spans="1:52" x14ac:dyDescent="0.2">
      <c r="X62" s="173"/>
      <c r="Y62" s="173"/>
      <c r="Z62" s="173"/>
      <c r="AA62" s="173"/>
      <c r="AB62" s="173"/>
      <c r="AC62" s="173"/>
      <c r="AD62" s="173"/>
      <c r="AJ62" s="258"/>
    </row>
    <row r="63" spans="1:52" x14ac:dyDescent="0.2">
      <c r="X63" s="173"/>
      <c r="Y63" s="173"/>
      <c r="Z63" s="173"/>
      <c r="AA63" s="173"/>
      <c r="AB63" s="173"/>
      <c r="AC63" s="173"/>
      <c r="AD63" s="173"/>
      <c r="AY63" s="258"/>
    </row>
    <row r="64" spans="1:52" x14ac:dyDescent="0.2">
      <c r="X64" s="173"/>
      <c r="Y64" s="173"/>
      <c r="Z64" s="173"/>
      <c r="AA64" s="173"/>
      <c r="AB64" s="173"/>
      <c r="AC64" s="173"/>
      <c r="AD64" s="173"/>
    </row>
    <row r="65" spans="5:52" x14ac:dyDescent="0.2">
      <c r="X65" s="173"/>
      <c r="Y65" s="173"/>
      <c r="Z65" s="173"/>
      <c r="AA65" s="173"/>
      <c r="AB65" s="173"/>
      <c r="AC65" s="173"/>
      <c r="AD65" s="173"/>
    </row>
    <row r="66" spans="5:52" ht="41.25" customHeight="1" x14ac:dyDescent="0.2">
      <c r="X66" s="173"/>
      <c r="Y66" s="173"/>
      <c r="Z66" s="173"/>
      <c r="AA66" s="173"/>
      <c r="AB66" s="173"/>
      <c r="AC66" s="173"/>
      <c r="AD66" s="173"/>
    </row>
    <row r="67" spans="5:52" ht="12.75" customHeight="1" x14ac:dyDescent="0.2">
      <c r="X67" s="173"/>
      <c r="Y67" s="173"/>
      <c r="Z67" s="173"/>
      <c r="AA67" s="173"/>
      <c r="AB67" s="173"/>
      <c r="AC67" s="173"/>
      <c r="AD67" s="173"/>
    </row>
    <row r="68" spans="5:52" s="262" customFormat="1" ht="23.25" customHeight="1" x14ac:dyDescent="0.2">
      <c r="E68" s="259"/>
      <c r="F68" s="259"/>
      <c r="G68" s="259"/>
      <c r="H68" s="260"/>
      <c r="I68" s="260"/>
      <c r="J68" s="259"/>
      <c r="K68" s="259"/>
      <c r="L68" s="261"/>
      <c r="M68" s="259"/>
      <c r="N68" s="261"/>
      <c r="O68" s="260"/>
      <c r="P68" s="259"/>
      <c r="Q68" s="259"/>
      <c r="U68" s="259"/>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89"/>
    </row>
    <row r="69" spans="5:52" ht="12.75" customHeight="1" x14ac:dyDescent="0.2">
      <c r="X69" s="173"/>
      <c r="Y69" s="173"/>
      <c r="Z69" s="173"/>
      <c r="AA69" s="173"/>
      <c r="AB69" s="173"/>
      <c r="AC69" s="173"/>
      <c r="AD69" s="173"/>
    </row>
    <row r="70" spans="5:52" ht="12.75" customHeight="1" x14ac:dyDescent="0.2">
      <c r="X70" s="173"/>
      <c r="Y70" s="173"/>
      <c r="Z70" s="173"/>
      <c r="AA70" s="173"/>
      <c r="AB70" s="173"/>
      <c r="AC70" s="173"/>
      <c r="AD70" s="173"/>
    </row>
    <row r="71" spans="5:52" ht="12.75" customHeight="1" x14ac:dyDescent="0.2">
      <c r="X71" s="173"/>
      <c r="Y71" s="173"/>
      <c r="Z71" s="173"/>
      <c r="AA71" s="173"/>
      <c r="AB71" s="173"/>
      <c r="AC71" s="173"/>
      <c r="AD71" s="173"/>
    </row>
    <row r="72" spans="5:52" ht="12.75" customHeight="1" x14ac:dyDescent="0.2">
      <c r="X72" s="173"/>
      <c r="Y72" s="173"/>
      <c r="Z72" s="173"/>
      <c r="AA72" s="173"/>
      <c r="AB72" s="173"/>
      <c r="AC72" s="173"/>
      <c r="AD72" s="173"/>
    </row>
    <row r="73" spans="5:52" ht="12.75" customHeight="1" x14ac:dyDescent="0.2">
      <c r="X73" s="173"/>
      <c r="Y73" s="173"/>
      <c r="Z73" s="173"/>
      <c r="AA73" s="173"/>
      <c r="AB73" s="173"/>
      <c r="AC73" s="173"/>
      <c r="AD73" s="173"/>
    </row>
    <row r="74" spans="5:52" ht="12.75" customHeight="1" x14ac:dyDescent="0.2">
      <c r="X74" s="173"/>
      <c r="Y74" s="173"/>
      <c r="Z74" s="173"/>
      <c r="AA74" s="173"/>
      <c r="AB74" s="173"/>
      <c r="AC74" s="173"/>
      <c r="AD74" s="173"/>
    </row>
    <row r="75" spans="5:52" x14ac:dyDescent="0.2">
      <c r="X75" s="173"/>
      <c r="Y75" s="173"/>
      <c r="Z75" s="173"/>
      <c r="AA75" s="173"/>
      <c r="AB75" s="173"/>
      <c r="AC75" s="173"/>
      <c r="AD75" s="173"/>
    </row>
    <row r="76" spans="5:52" x14ac:dyDescent="0.2">
      <c r="X76" s="173"/>
      <c r="Y76" s="173"/>
      <c r="Z76" s="173"/>
      <c r="AA76" s="173"/>
      <c r="AB76" s="173"/>
      <c r="AC76" s="173"/>
      <c r="AD76" s="173"/>
    </row>
    <row r="77" spans="5:52" ht="12.75" customHeight="1" x14ac:dyDescent="0.2">
      <c r="X77" s="173"/>
      <c r="Y77" s="173"/>
      <c r="Z77" s="173"/>
      <c r="AA77" s="173"/>
      <c r="AB77" s="173"/>
      <c r="AC77" s="173"/>
      <c r="AD77" s="173"/>
    </row>
    <row r="78" spans="5:52" x14ac:dyDescent="0.2">
      <c r="X78" s="173"/>
      <c r="Y78" s="173"/>
      <c r="Z78" s="173"/>
      <c r="AA78" s="173"/>
      <c r="AB78" s="173"/>
      <c r="AC78" s="173"/>
      <c r="AD78" s="173"/>
    </row>
    <row r="79" spans="5:52" x14ac:dyDescent="0.2">
      <c r="X79" s="173"/>
      <c r="Y79" s="173"/>
      <c r="Z79" s="173"/>
      <c r="AA79" s="173"/>
      <c r="AB79" s="173"/>
      <c r="AC79" s="173"/>
      <c r="AD79" s="173"/>
    </row>
    <row r="80" spans="5:52" x14ac:dyDescent="0.2">
      <c r="X80" s="173"/>
      <c r="Y80" s="173"/>
      <c r="Z80" s="173"/>
      <c r="AA80" s="173"/>
      <c r="AB80" s="173"/>
      <c r="AC80" s="173"/>
      <c r="AD80" s="173"/>
    </row>
    <row r="81" spans="24:30" x14ac:dyDescent="0.2">
      <c r="X81" s="173"/>
      <c r="Y81" s="173"/>
      <c r="Z81" s="173"/>
      <c r="AA81" s="173"/>
      <c r="AB81" s="173"/>
      <c r="AC81" s="173"/>
      <c r="AD81" s="173"/>
    </row>
    <row r="82" spans="24:30" x14ac:dyDescent="0.2">
      <c r="X82" s="173"/>
      <c r="Y82" s="173"/>
      <c r="Z82" s="173"/>
      <c r="AA82" s="173"/>
      <c r="AB82" s="173"/>
      <c r="AC82" s="173"/>
      <c r="AD82" s="173"/>
    </row>
    <row r="83" spans="24:30" x14ac:dyDescent="0.2">
      <c r="X83" s="173"/>
      <c r="Y83" s="173"/>
      <c r="Z83" s="173"/>
      <c r="AA83" s="173"/>
      <c r="AB83" s="173"/>
      <c r="AC83" s="173"/>
      <c r="AD83" s="173"/>
    </row>
    <row r="84" spans="24:30" x14ac:dyDescent="0.2">
      <c r="X84" s="173"/>
      <c r="Y84" s="173"/>
      <c r="Z84" s="173"/>
      <c r="AA84" s="173"/>
      <c r="AB84" s="173"/>
      <c r="AC84" s="173"/>
      <c r="AD84" s="173"/>
    </row>
    <row r="85" spans="24:30" x14ac:dyDescent="0.2">
      <c r="X85" s="173"/>
      <c r="Y85" s="173"/>
      <c r="Z85" s="173"/>
      <c r="AA85" s="173"/>
      <c r="AB85" s="173"/>
      <c r="AC85" s="173"/>
      <c r="AD85" s="173"/>
    </row>
    <row r="86" spans="24:30" x14ac:dyDescent="0.2">
      <c r="X86" s="173"/>
      <c r="Y86" s="173"/>
      <c r="Z86" s="173"/>
      <c r="AA86" s="173"/>
      <c r="AB86" s="173"/>
      <c r="AC86" s="173"/>
      <c r="AD86" s="173"/>
    </row>
    <row r="87" spans="24:30" x14ac:dyDescent="0.2">
      <c r="X87" s="173"/>
      <c r="Y87" s="173"/>
      <c r="Z87" s="173"/>
      <c r="AA87" s="173"/>
      <c r="AB87" s="173"/>
      <c r="AC87" s="173"/>
      <c r="AD87" s="173"/>
    </row>
    <row r="88" spans="24:30" x14ac:dyDescent="0.2">
      <c r="X88" s="173"/>
      <c r="Y88" s="173"/>
      <c r="Z88" s="173"/>
      <c r="AA88" s="173"/>
      <c r="AB88" s="173"/>
      <c r="AC88" s="173"/>
      <c r="AD88" s="173"/>
    </row>
    <row r="89" spans="24:30" x14ac:dyDescent="0.2">
      <c r="X89" s="173"/>
      <c r="Y89" s="173"/>
      <c r="Z89" s="173"/>
      <c r="AA89" s="173"/>
      <c r="AB89" s="173"/>
      <c r="AC89" s="173"/>
      <c r="AD89" s="173"/>
    </row>
    <row r="90" spans="24:30" x14ac:dyDescent="0.2">
      <c r="X90" s="173"/>
      <c r="Y90" s="173"/>
      <c r="Z90" s="173"/>
      <c r="AA90" s="173"/>
      <c r="AB90" s="173"/>
      <c r="AC90" s="173"/>
      <c r="AD90" s="173"/>
    </row>
    <row r="91" spans="24:30" x14ac:dyDescent="0.2">
      <c r="X91" s="173"/>
      <c r="Y91" s="173"/>
      <c r="Z91" s="173"/>
      <c r="AA91" s="173"/>
      <c r="AB91" s="173"/>
      <c r="AC91" s="173"/>
      <c r="AD91" s="173"/>
    </row>
    <row r="92" spans="24:30" x14ac:dyDescent="0.2">
      <c r="X92" s="173"/>
      <c r="Y92" s="173"/>
      <c r="Z92" s="173"/>
      <c r="AA92" s="173"/>
      <c r="AB92" s="173"/>
      <c r="AC92" s="173"/>
      <c r="AD92" s="173"/>
    </row>
    <row r="93" spans="24:30" x14ac:dyDescent="0.2">
      <c r="X93" s="173"/>
      <c r="Y93" s="173"/>
      <c r="Z93" s="173"/>
      <c r="AA93" s="173"/>
      <c r="AB93" s="173"/>
      <c r="AC93" s="173"/>
      <c r="AD93" s="173"/>
    </row>
    <row r="94" spans="24:30" x14ac:dyDescent="0.2">
      <c r="X94" s="173"/>
      <c r="Y94" s="173"/>
      <c r="Z94" s="173"/>
      <c r="AA94" s="173"/>
      <c r="AB94" s="173"/>
      <c r="AC94" s="173"/>
      <c r="AD94" s="173"/>
    </row>
    <row r="95" spans="24:30" x14ac:dyDescent="0.2">
      <c r="X95" s="173"/>
      <c r="Y95" s="173"/>
      <c r="Z95" s="173"/>
      <c r="AA95" s="173"/>
      <c r="AB95" s="173"/>
      <c r="AC95" s="173"/>
      <c r="AD95" s="173"/>
    </row>
    <row r="96" spans="24:30" x14ac:dyDescent="0.2">
      <c r="X96" s="173"/>
      <c r="Y96" s="173"/>
      <c r="Z96" s="173"/>
      <c r="AA96" s="173"/>
      <c r="AB96" s="173"/>
      <c r="AC96" s="173"/>
      <c r="AD96" s="173"/>
    </row>
    <row r="97" spans="24:30" x14ac:dyDescent="0.2">
      <c r="X97" s="173"/>
      <c r="Y97" s="173"/>
      <c r="Z97" s="173"/>
      <c r="AA97" s="173"/>
      <c r="AB97" s="173"/>
      <c r="AC97" s="173"/>
      <c r="AD97" s="173"/>
    </row>
    <row r="98" spans="24:30" x14ac:dyDescent="0.2">
      <c r="X98" s="173"/>
      <c r="Y98" s="173"/>
      <c r="Z98" s="173"/>
      <c r="AA98" s="173"/>
      <c r="AB98" s="173"/>
      <c r="AC98" s="173"/>
      <c r="AD98" s="173"/>
    </row>
    <row r="99" spans="24:30" x14ac:dyDescent="0.2">
      <c r="X99" s="173"/>
      <c r="Y99" s="173"/>
      <c r="Z99" s="173"/>
      <c r="AA99" s="173"/>
      <c r="AB99" s="173"/>
      <c r="AC99" s="173"/>
      <c r="AD99" s="173"/>
    </row>
    <row r="100" spans="24:30" x14ac:dyDescent="0.2">
      <c r="X100" s="173"/>
      <c r="Y100" s="173"/>
      <c r="Z100" s="173"/>
      <c r="AA100" s="173"/>
      <c r="AB100" s="173"/>
      <c r="AC100" s="173"/>
      <c r="AD100" s="173"/>
    </row>
    <row r="101" spans="24:30" x14ac:dyDescent="0.2">
      <c r="X101" s="173"/>
      <c r="Y101" s="173"/>
      <c r="Z101" s="173"/>
      <c r="AA101" s="173"/>
      <c r="AB101" s="173"/>
      <c r="AC101" s="173"/>
      <c r="AD101" s="173"/>
    </row>
    <row r="102" spans="24:30" x14ac:dyDescent="0.2">
      <c r="X102" s="173"/>
      <c r="Y102" s="173"/>
      <c r="Z102" s="173"/>
      <c r="AA102" s="173"/>
      <c r="AB102" s="173"/>
      <c r="AC102" s="173"/>
      <c r="AD102" s="173"/>
    </row>
    <row r="103" spans="24:30" x14ac:dyDescent="0.2">
      <c r="X103" s="173"/>
      <c r="Y103" s="173"/>
      <c r="Z103" s="173"/>
      <c r="AA103" s="173"/>
      <c r="AB103" s="173"/>
      <c r="AC103" s="173"/>
      <c r="AD103" s="173"/>
    </row>
    <row r="104" spans="24:30" x14ac:dyDescent="0.2">
      <c r="X104" s="173"/>
      <c r="Y104" s="173"/>
      <c r="Z104" s="173"/>
      <c r="AA104" s="173"/>
      <c r="AB104" s="173"/>
      <c r="AC104" s="173"/>
      <c r="AD104" s="173"/>
    </row>
    <row r="105" spans="24:30" x14ac:dyDescent="0.2">
      <c r="X105" s="173"/>
      <c r="Y105" s="173"/>
      <c r="Z105" s="173"/>
      <c r="AA105" s="173"/>
      <c r="AB105" s="173"/>
      <c r="AC105" s="173"/>
      <c r="AD105" s="173"/>
    </row>
    <row r="106" spans="24:30" x14ac:dyDescent="0.2">
      <c r="X106" s="173"/>
      <c r="Y106" s="173"/>
      <c r="Z106" s="173"/>
      <c r="AA106" s="173"/>
      <c r="AB106" s="173"/>
      <c r="AC106" s="173"/>
      <c r="AD106" s="173"/>
    </row>
    <row r="107" spans="24:30" x14ac:dyDescent="0.2">
      <c r="X107" s="173"/>
      <c r="Y107" s="173"/>
      <c r="Z107" s="173"/>
      <c r="AA107" s="173"/>
      <c r="AB107" s="173"/>
      <c r="AC107" s="173"/>
      <c r="AD107" s="173"/>
    </row>
    <row r="108" spans="24:30" x14ac:dyDescent="0.2">
      <c r="X108" s="173"/>
      <c r="Y108" s="173"/>
      <c r="Z108" s="173"/>
      <c r="AA108" s="173"/>
      <c r="AB108" s="173"/>
      <c r="AC108" s="173"/>
      <c r="AD108" s="173"/>
    </row>
    <row r="109" spans="24:30" x14ac:dyDescent="0.2">
      <c r="X109" s="173"/>
      <c r="Y109" s="173"/>
      <c r="Z109" s="173"/>
      <c r="AA109" s="173"/>
      <c r="AB109" s="173"/>
      <c r="AC109" s="173"/>
      <c r="AD109" s="173"/>
    </row>
    <row r="110" spans="24:30" x14ac:dyDescent="0.2">
      <c r="X110" s="173"/>
      <c r="Y110" s="173"/>
      <c r="Z110" s="173"/>
      <c r="AA110" s="173"/>
      <c r="AB110" s="173"/>
      <c r="AC110" s="173"/>
      <c r="AD110" s="173"/>
    </row>
    <row r="111" spans="24:30" x14ac:dyDescent="0.2">
      <c r="X111" s="173"/>
      <c r="Y111" s="173"/>
      <c r="Z111" s="173"/>
      <c r="AA111" s="173"/>
      <c r="AB111" s="173"/>
      <c r="AC111" s="173"/>
      <c r="AD111" s="173"/>
    </row>
    <row r="112" spans="24:30" x14ac:dyDescent="0.2">
      <c r="X112" s="173"/>
      <c r="Y112" s="173"/>
      <c r="Z112" s="173"/>
      <c r="AA112" s="173"/>
      <c r="AB112" s="173"/>
      <c r="AC112" s="173"/>
      <c r="AD112" s="173"/>
    </row>
    <row r="113" spans="24:30" x14ac:dyDescent="0.2">
      <c r="X113" s="173"/>
      <c r="Y113" s="173"/>
      <c r="Z113" s="173"/>
      <c r="AA113" s="173"/>
      <c r="AB113" s="173"/>
      <c r="AC113" s="173"/>
      <c r="AD113" s="173"/>
    </row>
    <row r="114" spans="24:30" x14ac:dyDescent="0.2">
      <c r="X114" s="173"/>
      <c r="Y114" s="173"/>
      <c r="Z114" s="173"/>
      <c r="AA114" s="173"/>
      <c r="AB114" s="173"/>
      <c r="AC114" s="173"/>
      <c r="AD114" s="173"/>
    </row>
    <row r="115" spans="24:30" x14ac:dyDescent="0.2">
      <c r="X115" s="173"/>
      <c r="Y115" s="173"/>
      <c r="Z115" s="173"/>
      <c r="AA115" s="173"/>
      <c r="AB115" s="173"/>
      <c r="AC115" s="173"/>
      <c r="AD115" s="173"/>
    </row>
    <row r="116" spans="24:30" x14ac:dyDescent="0.2">
      <c r="X116" s="173"/>
      <c r="Y116" s="173"/>
      <c r="Z116" s="173"/>
      <c r="AA116" s="173"/>
      <c r="AB116" s="173"/>
      <c r="AC116" s="173"/>
      <c r="AD116" s="173"/>
    </row>
    <row r="117" spans="24:30" x14ac:dyDescent="0.2">
      <c r="X117" s="173"/>
      <c r="Y117" s="173"/>
      <c r="Z117" s="173"/>
      <c r="AA117" s="173"/>
      <c r="AB117" s="173"/>
      <c r="AC117" s="173"/>
      <c r="AD117" s="173"/>
    </row>
    <row r="118" spans="24:30" x14ac:dyDescent="0.2">
      <c r="X118" s="173"/>
      <c r="Y118" s="173"/>
      <c r="Z118" s="173"/>
      <c r="AA118" s="173"/>
      <c r="AB118" s="173"/>
      <c r="AC118" s="173"/>
      <c r="AD118" s="173"/>
    </row>
    <row r="119" spans="24:30" x14ac:dyDescent="0.2">
      <c r="X119" s="173"/>
      <c r="Y119" s="173"/>
      <c r="Z119" s="173"/>
      <c r="AA119" s="173"/>
      <c r="AB119" s="173"/>
      <c r="AC119" s="173"/>
      <c r="AD119" s="173"/>
    </row>
    <row r="120" spans="24:30" x14ac:dyDescent="0.2">
      <c r="X120" s="173"/>
      <c r="Y120" s="173"/>
      <c r="Z120" s="173"/>
      <c r="AA120" s="173"/>
      <c r="AB120" s="173"/>
      <c r="AC120" s="173"/>
      <c r="AD120" s="173"/>
    </row>
    <row r="121" spans="24:30" x14ac:dyDescent="0.2">
      <c r="X121" s="173"/>
      <c r="Y121" s="173"/>
      <c r="Z121" s="173"/>
      <c r="AA121" s="173"/>
      <c r="AB121" s="173"/>
      <c r="AC121" s="173"/>
      <c r="AD121" s="173"/>
    </row>
    <row r="122" spans="24:30" x14ac:dyDescent="0.2">
      <c r="X122" s="173"/>
      <c r="Y122" s="173"/>
      <c r="Z122" s="173"/>
      <c r="AA122" s="173"/>
      <c r="AB122" s="173"/>
      <c r="AC122" s="173"/>
      <c r="AD122" s="173"/>
    </row>
    <row r="123" spans="24:30" x14ac:dyDescent="0.2">
      <c r="X123" s="173"/>
      <c r="Y123" s="173"/>
      <c r="Z123" s="173"/>
      <c r="AA123" s="173"/>
      <c r="AB123" s="173"/>
      <c r="AC123" s="173"/>
      <c r="AD123" s="173"/>
    </row>
    <row r="124" spans="24:30" x14ac:dyDescent="0.2">
      <c r="X124" s="173"/>
      <c r="Y124" s="173"/>
      <c r="Z124" s="173"/>
      <c r="AA124" s="173"/>
      <c r="AB124" s="173"/>
      <c r="AC124" s="173"/>
      <c r="AD124" s="173"/>
    </row>
    <row r="125" spans="24:30" x14ac:dyDescent="0.2">
      <c r="X125" s="173"/>
      <c r="Y125" s="173"/>
      <c r="Z125" s="173"/>
      <c r="AA125" s="173"/>
      <c r="AB125" s="173"/>
      <c r="AC125" s="173"/>
      <c r="AD125" s="173"/>
    </row>
    <row r="126" spans="24:30" x14ac:dyDescent="0.2">
      <c r="X126" s="173"/>
      <c r="Y126" s="173"/>
      <c r="Z126" s="173"/>
      <c r="AA126" s="173"/>
      <c r="AB126" s="173"/>
      <c r="AC126" s="173"/>
      <c r="AD126" s="173"/>
    </row>
    <row r="127" spans="24:30" x14ac:dyDescent="0.2">
      <c r="X127" s="173"/>
      <c r="Y127" s="173"/>
      <c r="Z127" s="173"/>
      <c r="AA127" s="173"/>
      <c r="AB127" s="173"/>
      <c r="AC127" s="173"/>
      <c r="AD127" s="173"/>
    </row>
    <row r="128" spans="24:30" x14ac:dyDescent="0.2">
      <c r="X128" s="173"/>
      <c r="Y128" s="173"/>
      <c r="Z128" s="173"/>
      <c r="AA128" s="173"/>
      <c r="AB128" s="173"/>
      <c r="AC128" s="173"/>
      <c r="AD128" s="173"/>
    </row>
    <row r="129" spans="24:30" x14ac:dyDescent="0.2">
      <c r="X129" s="173"/>
      <c r="Y129" s="173"/>
      <c r="Z129" s="173"/>
      <c r="AA129" s="173"/>
      <c r="AB129" s="173"/>
      <c r="AC129" s="173"/>
      <c r="AD129" s="173"/>
    </row>
    <row r="130" spans="24:30" x14ac:dyDescent="0.2">
      <c r="X130" s="173"/>
      <c r="Y130" s="173"/>
      <c r="Z130" s="173"/>
      <c r="AA130" s="173"/>
      <c r="AB130" s="173"/>
      <c r="AC130" s="173"/>
      <c r="AD130" s="173"/>
    </row>
    <row r="131" spans="24:30" x14ac:dyDescent="0.2">
      <c r="X131" s="173"/>
      <c r="Y131" s="173"/>
      <c r="Z131" s="173"/>
      <c r="AA131" s="173"/>
      <c r="AB131" s="173"/>
      <c r="AC131" s="173"/>
      <c r="AD131" s="173"/>
    </row>
    <row r="132" spans="24:30" x14ac:dyDescent="0.2">
      <c r="X132" s="173"/>
      <c r="Y132" s="173"/>
      <c r="Z132" s="173"/>
      <c r="AA132" s="173"/>
      <c r="AB132" s="173"/>
      <c r="AC132" s="173"/>
      <c r="AD132" s="173"/>
    </row>
    <row r="133" spans="24:30" x14ac:dyDescent="0.2">
      <c r="X133" s="173"/>
      <c r="Y133" s="173"/>
      <c r="Z133" s="173"/>
      <c r="AA133" s="173"/>
      <c r="AB133" s="173"/>
      <c r="AC133" s="173"/>
      <c r="AD133" s="173"/>
    </row>
    <row r="134" spans="24:30" x14ac:dyDescent="0.2">
      <c r="X134" s="173"/>
      <c r="Y134" s="173"/>
      <c r="Z134" s="173"/>
      <c r="AA134" s="173"/>
      <c r="AB134" s="173"/>
      <c r="AC134" s="173"/>
      <c r="AD134" s="173"/>
    </row>
    <row r="135" spans="24:30" x14ac:dyDescent="0.2">
      <c r="X135" s="173"/>
      <c r="Y135" s="173"/>
      <c r="Z135" s="173"/>
      <c r="AA135" s="173"/>
      <c r="AB135" s="173"/>
      <c r="AC135" s="173"/>
      <c r="AD135" s="173"/>
    </row>
    <row r="136" spans="24:30" x14ac:dyDescent="0.2">
      <c r="X136" s="173"/>
      <c r="Y136" s="173"/>
      <c r="Z136" s="173"/>
      <c r="AA136" s="173"/>
      <c r="AB136" s="173"/>
      <c r="AC136" s="173"/>
      <c r="AD136" s="173"/>
    </row>
    <row r="137" spans="24:30" x14ac:dyDescent="0.2">
      <c r="X137" s="173"/>
      <c r="Y137" s="173"/>
      <c r="Z137" s="173"/>
      <c r="AA137" s="173"/>
      <c r="AB137" s="173"/>
      <c r="AC137" s="173"/>
      <c r="AD137" s="173"/>
    </row>
    <row r="138" spans="24:30" x14ac:dyDescent="0.2">
      <c r="X138" s="173"/>
      <c r="Y138" s="173"/>
      <c r="Z138" s="173"/>
      <c r="AA138" s="173"/>
      <c r="AB138" s="173"/>
      <c r="AC138" s="173"/>
      <c r="AD138" s="173"/>
    </row>
    <row r="139" spans="24:30" x14ac:dyDescent="0.2">
      <c r="X139" s="173"/>
      <c r="Y139" s="173"/>
      <c r="Z139" s="173"/>
      <c r="AA139" s="173"/>
      <c r="AB139" s="173"/>
      <c r="AC139" s="173"/>
      <c r="AD139" s="173"/>
    </row>
    <row r="140" spans="24:30" x14ac:dyDescent="0.2">
      <c r="X140" s="173"/>
      <c r="Y140" s="173"/>
      <c r="Z140" s="173"/>
      <c r="AA140" s="173"/>
      <c r="AB140" s="173"/>
      <c r="AC140" s="173"/>
      <c r="AD140" s="173"/>
    </row>
    <row r="141" spans="24:30" x14ac:dyDescent="0.2">
      <c r="X141" s="173"/>
      <c r="Y141" s="173"/>
      <c r="Z141" s="173"/>
      <c r="AA141" s="173"/>
      <c r="AB141" s="173"/>
      <c r="AC141" s="173"/>
      <c r="AD141" s="173"/>
    </row>
    <row r="142" spans="24:30" x14ac:dyDescent="0.2">
      <c r="X142" s="173"/>
      <c r="Y142" s="173"/>
      <c r="Z142" s="173"/>
      <c r="AA142" s="173"/>
      <c r="AB142" s="173"/>
      <c r="AC142" s="173"/>
      <c r="AD142" s="173"/>
    </row>
    <row r="143" spans="24:30" x14ac:dyDescent="0.2">
      <c r="X143" s="173"/>
      <c r="Y143" s="173"/>
      <c r="Z143" s="173"/>
      <c r="AA143" s="173"/>
      <c r="AB143" s="173"/>
      <c r="AC143" s="173"/>
      <c r="AD143" s="173"/>
    </row>
    <row r="144" spans="24:30" x14ac:dyDescent="0.2">
      <c r="X144" s="173"/>
      <c r="Y144" s="173"/>
      <c r="Z144" s="173"/>
      <c r="AA144" s="173"/>
      <c r="AB144" s="173"/>
      <c r="AC144" s="173"/>
      <c r="AD144" s="173"/>
    </row>
    <row r="145" spans="24:30" x14ac:dyDescent="0.2">
      <c r="X145" s="173"/>
      <c r="Y145" s="173"/>
      <c r="Z145" s="173"/>
      <c r="AA145" s="173"/>
      <c r="AB145" s="173"/>
      <c r="AC145" s="173"/>
      <c r="AD145" s="173"/>
    </row>
    <row r="146" spans="24:30" x14ac:dyDescent="0.2">
      <c r="X146" s="173"/>
      <c r="Y146" s="173"/>
      <c r="Z146" s="173"/>
      <c r="AA146" s="173"/>
      <c r="AB146" s="173"/>
      <c r="AC146" s="173"/>
      <c r="AD146" s="173"/>
    </row>
    <row r="147" spans="24:30" x14ac:dyDescent="0.2">
      <c r="X147" s="173"/>
      <c r="Y147" s="173"/>
      <c r="Z147" s="173"/>
      <c r="AA147" s="173"/>
      <c r="AB147" s="173"/>
      <c r="AC147" s="173"/>
      <c r="AD147" s="173"/>
    </row>
    <row r="148" spans="24:30" x14ac:dyDescent="0.2">
      <c r="X148" s="173"/>
      <c r="Y148" s="173"/>
      <c r="Z148" s="173"/>
      <c r="AA148" s="173"/>
      <c r="AB148" s="173"/>
      <c r="AC148" s="173"/>
      <c r="AD148" s="173"/>
    </row>
    <row r="149" spans="24:30" x14ac:dyDescent="0.2">
      <c r="X149" s="173"/>
      <c r="Y149" s="173"/>
      <c r="Z149" s="173"/>
      <c r="AA149" s="173"/>
      <c r="AB149" s="173"/>
      <c r="AC149" s="173"/>
      <c r="AD149" s="173"/>
    </row>
    <row r="150" spans="24:30" x14ac:dyDescent="0.2">
      <c r="X150" s="173"/>
      <c r="Y150" s="173"/>
      <c r="Z150" s="173"/>
      <c r="AA150" s="173"/>
      <c r="AB150" s="173"/>
      <c r="AC150" s="173"/>
      <c r="AD150" s="173"/>
    </row>
    <row r="151" spans="24:30" x14ac:dyDescent="0.2">
      <c r="X151" s="173"/>
      <c r="Y151" s="173"/>
      <c r="Z151" s="173"/>
      <c r="AA151" s="173"/>
      <c r="AB151" s="173"/>
      <c r="AC151" s="173"/>
      <c r="AD151" s="173"/>
    </row>
    <row r="152" spans="24:30" x14ac:dyDescent="0.2">
      <c r="X152" s="173"/>
      <c r="Y152" s="173"/>
      <c r="Z152" s="173"/>
      <c r="AA152" s="173"/>
      <c r="AB152" s="173"/>
      <c r="AC152" s="173"/>
      <c r="AD152" s="173"/>
    </row>
    <row r="153" spans="24:30" x14ac:dyDescent="0.2">
      <c r="X153" s="173"/>
      <c r="Y153" s="173"/>
      <c r="Z153" s="173"/>
      <c r="AA153" s="173"/>
      <c r="AB153" s="173"/>
      <c r="AC153" s="173"/>
      <c r="AD153" s="173"/>
    </row>
    <row r="154" spans="24:30" x14ac:dyDescent="0.2">
      <c r="X154" s="173"/>
      <c r="Y154" s="173"/>
      <c r="Z154" s="173"/>
      <c r="AA154" s="173"/>
      <c r="AB154" s="173"/>
      <c r="AC154" s="173"/>
      <c r="AD154" s="173"/>
    </row>
    <row r="155" spans="24:30" x14ac:dyDescent="0.2">
      <c r="X155" s="173"/>
      <c r="Y155" s="173"/>
      <c r="Z155" s="173"/>
      <c r="AA155" s="173"/>
      <c r="AB155" s="173"/>
      <c r="AC155" s="173"/>
      <c r="AD155" s="173"/>
    </row>
    <row r="156" spans="24:30" x14ac:dyDescent="0.2">
      <c r="X156" s="173"/>
      <c r="Y156" s="173"/>
      <c r="Z156" s="173"/>
      <c r="AA156" s="173"/>
      <c r="AB156" s="173"/>
      <c r="AC156" s="173"/>
      <c r="AD156" s="173"/>
    </row>
    <row r="157" spans="24:30" x14ac:dyDescent="0.2">
      <c r="X157" s="173"/>
      <c r="Y157" s="173"/>
      <c r="Z157" s="173"/>
      <c r="AA157" s="173"/>
      <c r="AB157" s="173"/>
      <c r="AC157" s="173"/>
      <c r="AD157" s="173"/>
    </row>
    <row r="158" spans="24:30" x14ac:dyDescent="0.2">
      <c r="X158" s="173"/>
      <c r="Y158" s="173"/>
      <c r="Z158" s="173"/>
      <c r="AA158" s="173"/>
      <c r="AB158" s="173"/>
      <c r="AC158" s="173"/>
      <c r="AD158" s="173"/>
    </row>
    <row r="159" spans="24:30" x14ac:dyDescent="0.2">
      <c r="X159" s="173"/>
      <c r="Y159" s="173"/>
      <c r="Z159" s="173"/>
      <c r="AA159" s="173"/>
      <c r="AB159" s="173"/>
      <c r="AC159" s="173"/>
      <c r="AD159" s="173"/>
    </row>
    <row r="160" spans="24:30" x14ac:dyDescent="0.2">
      <c r="X160" s="173"/>
      <c r="Y160" s="173"/>
      <c r="Z160" s="173"/>
      <c r="AA160" s="173"/>
      <c r="AB160" s="173"/>
      <c r="AC160" s="173"/>
      <c r="AD160" s="173"/>
    </row>
    <row r="161" spans="24:30" x14ac:dyDescent="0.2">
      <c r="X161" s="173"/>
      <c r="Y161" s="173"/>
      <c r="Z161" s="173"/>
      <c r="AA161" s="173"/>
      <c r="AB161" s="173"/>
      <c r="AC161" s="173"/>
      <c r="AD161" s="173"/>
    </row>
    <row r="162" spans="24:30" x14ac:dyDescent="0.2">
      <c r="X162" s="173"/>
      <c r="Y162" s="173"/>
      <c r="Z162" s="173"/>
      <c r="AA162" s="173"/>
      <c r="AB162" s="173"/>
      <c r="AC162" s="173"/>
      <c r="AD162" s="173"/>
    </row>
    <row r="163" spans="24:30" x14ac:dyDescent="0.2">
      <c r="X163" s="173"/>
      <c r="Y163" s="173"/>
      <c r="Z163" s="173"/>
      <c r="AA163" s="173"/>
      <c r="AB163" s="173"/>
      <c r="AC163" s="173"/>
      <c r="AD163" s="173"/>
    </row>
    <row r="164" spans="24:30" x14ac:dyDescent="0.2">
      <c r="X164" s="173"/>
      <c r="Y164" s="173"/>
      <c r="Z164" s="173"/>
      <c r="AA164" s="173"/>
      <c r="AB164" s="173"/>
      <c r="AC164" s="173"/>
      <c r="AD164" s="173"/>
    </row>
    <row r="165" spans="24:30" x14ac:dyDescent="0.2">
      <c r="X165" s="173"/>
      <c r="Y165" s="173"/>
      <c r="Z165" s="173"/>
      <c r="AA165" s="173"/>
      <c r="AB165" s="173"/>
      <c r="AC165" s="173"/>
      <c r="AD165" s="173"/>
    </row>
    <row r="166" spans="24:30" x14ac:dyDescent="0.2">
      <c r="X166" s="173"/>
      <c r="Y166" s="173"/>
      <c r="Z166" s="173"/>
      <c r="AA166" s="173"/>
      <c r="AB166" s="173"/>
      <c r="AC166" s="173"/>
      <c r="AD166" s="173"/>
    </row>
    <row r="167" spans="24:30" x14ac:dyDescent="0.2">
      <c r="X167" s="173"/>
      <c r="Y167" s="173"/>
      <c r="Z167" s="173"/>
      <c r="AA167" s="173"/>
      <c r="AB167" s="173"/>
      <c r="AC167" s="173"/>
      <c r="AD167" s="173"/>
    </row>
    <row r="168" spans="24:30" x14ac:dyDescent="0.2">
      <c r="X168" s="173"/>
      <c r="Y168" s="173"/>
      <c r="Z168" s="173"/>
      <c r="AA168" s="173"/>
      <c r="AB168" s="173"/>
      <c r="AC168" s="173"/>
      <c r="AD168" s="173"/>
    </row>
    <row r="169" spans="24:30" x14ac:dyDescent="0.2">
      <c r="X169" s="173"/>
      <c r="Y169" s="173"/>
      <c r="Z169" s="173"/>
      <c r="AA169" s="173"/>
      <c r="AB169" s="173"/>
      <c r="AC169" s="173"/>
      <c r="AD169" s="173"/>
    </row>
  </sheetData>
  <sheetProtection algorithmName="SHA-512" hashValue="kgayIdsudfijsLsdOF82E1nxvcef2TFZEB14jeSRzorwp0kWWr23DyXzAWuMM9FNaBOa5JdQxmOiaXNPXP5K/w==" saltValue="NeqEyNiWMeS/Bgig1q/A5A==" spinCount="100000" sheet="1" objects="1" scenarios="1"/>
  <mergeCells count="39">
    <mergeCell ref="AM7:AT8"/>
    <mergeCell ref="AU7:AX8"/>
    <mergeCell ref="AS9:AT9"/>
    <mergeCell ref="AU9:AU10"/>
    <mergeCell ref="AV9:AV10"/>
    <mergeCell ref="AW9:AW10"/>
    <mergeCell ref="AX9:AX10"/>
    <mergeCell ref="E5:H5"/>
    <mergeCell ref="B9:B10"/>
    <mergeCell ref="E9:E10"/>
    <mergeCell ref="W9:W10"/>
    <mergeCell ref="F9:F10"/>
    <mergeCell ref="M9:M10"/>
    <mergeCell ref="C9:C10"/>
    <mergeCell ref="D9:D10"/>
    <mergeCell ref="E6:H6"/>
    <mergeCell ref="J9:J10"/>
    <mergeCell ref="K9:K10"/>
    <mergeCell ref="U9:V9"/>
    <mergeCell ref="R9:S9"/>
    <mergeCell ref="P9:Q9"/>
    <mergeCell ref="H9:H10"/>
    <mergeCell ref="I9:I10"/>
    <mergeCell ref="O9:O10"/>
    <mergeCell ref="G9:G10"/>
    <mergeCell ref="AK9:AL9"/>
    <mergeCell ref="AY9:AY10"/>
    <mergeCell ref="AZ5:AZ10"/>
    <mergeCell ref="AD5:AD8"/>
    <mergeCell ref="P5:W8"/>
    <mergeCell ref="AE5:AL6"/>
    <mergeCell ref="AY5:AY8"/>
    <mergeCell ref="X9:Z9"/>
    <mergeCell ref="AA9:AA10"/>
    <mergeCell ref="AB9:AB10"/>
    <mergeCell ref="AC9:AC10"/>
    <mergeCell ref="X5:AC8"/>
    <mergeCell ref="AM5:AX6"/>
    <mergeCell ref="AE7:AL8"/>
  </mergeCells>
  <dataValidations xWindow="177" yWindow="480" count="5">
    <dataValidation type="textLength" operator="lessThan" allowBlank="1" showInputMessage="1" showErrorMessage="1" sqref="AA23:AB25 X23:Y25 Z11:Z60">
      <formula1>256</formula1>
    </dataValidation>
    <dataValidation type="list" allowBlank="1" showInputMessage="1" showErrorMessage="1" sqref="O11:O60 AC11:AC60">
      <formula1>" vyberte  ,In (zvyšuje náklady), Out (znižuje náklady)"</formula1>
    </dataValidation>
    <dataValidation type="custom" allowBlank="1" showInputMessage="1" showErrorMessage="1" sqref="K11:K60 M11:M60">
      <formula1>OR(ISNUMBER(K11),IF(OR(K11="N",K11="n"),TRUE,FALSE))</formula1>
    </dataValidation>
    <dataValidation type="list" allowBlank="1" showInputMessage="1" showErrorMessage="1" sqref="D11:D60">
      <formula1>"vyberte, a), b), c), d)"</formula1>
    </dataValidation>
    <dataValidation type="whole" allowBlank="1" showInputMessage="1" showErrorMessage="1" sqref="C11:C60">
      <formula1>0</formula1>
      <formula2>10000000000000</formula2>
    </dataValidation>
  </dataValidations>
  <pageMargins left="0.25" right="0.25" top="0.75" bottom="0.75" header="0.3" footer="0.3"/>
  <pageSetup scale="19" fitToHeight="0" orientation="landscape" r:id="rId1"/>
  <ignoredErrors>
    <ignoredError sqref="Z29:AC43 Z20:AC28 AL19:AL28 Z19:AC19 AF29:AF60 AF20:AF28 AF19 AH29:AL60 AH20:AJ28 AH19:AI19 T19:T61 AY19:AY60 Z51:AC60 Z50:AB50 AY12:AY18" unlockedFormula="1"/>
    <ignoredError sqref="AW19:AX60 AW11:AW18" formula="1"/>
  </ignoredErrors>
  <legacyDrawing r:id="rId2"/>
  <extLst>
    <ext xmlns:x14="http://schemas.microsoft.com/office/spreadsheetml/2009/9/main" uri="{CCE6A557-97BC-4b89-ADB6-D9C93CAAB3DF}">
      <x14:dataValidations xmlns:xm="http://schemas.microsoft.com/office/excel/2006/main" xWindow="177" yWindow="480" count="2">
        <x14:dataValidation type="list" allowBlank="1" showInputMessage="1" showErrorMessage="1">
          <x14:formula1>
            <xm:f>vstupy!$B$17:$B$27</xm:f>
          </x14:formula1>
          <xm:sqref>S11:S60 V11:V60</xm:sqref>
        </x14:dataValidation>
        <x14:dataValidation type="list" allowBlank="1" showInputMessage="1" showErrorMessage="1">
          <x14:formula1>
            <xm:f>vstupy!$F$5:$F$6</xm:f>
          </x14:formula1>
          <xm:sqref>H11:H60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zoomScale="69" zoomScaleNormal="69" workbookViewId="0">
      <selection activeCell="B6" sqref="B6"/>
    </sheetView>
  </sheetViews>
  <sheetFormatPr defaultColWidth="9.140625" defaultRowHeight="12.75" x14ac:dyDescent="0.2"/>
  <cols>
    <col min="1" max="1" width="5" style="74" customWidth="1"/>
    <col min="2" max="2" width="16.42578125" style="74" customWidth="1"/>
    <col min="3" max="3" width="27.85546875" style="92" customWidth="1"/>
    <col min="4" max="4" width="57.7109375" style="74" customWidth="1"/>
    <col min="5" max="5" width="17" style="74" customWidth="1"/>
    <col min="6" max="6" width="12.85546875" style="74" customWidth="1"/>
    <col min="7" max="7" width="11.140625" style="74" customWidth="1"/>
    <col min="8" max="8" width="12.5703125" style="74" customWidth="1"/>
    <col min="9" max="9" width="4.140625" style="74" hidden="1" customWidth="1"/>
    <col min="10" max="10" width="12.5703125" style="74" customWidth="1"/>
    <col min="11" max="11" width="13" style="74" customWidth="1"/>
    <col min="12" max="12" width="9.85546875" style="74" customWidth="1"/>
    <col min="13" max="13" width="15.7109375" style="74" customWidth="1"/>
    <col min="14" max="16384" width="9.140625" style="74"/>
  </cols>
  <sheetData>
    <row r="1" spans="1:11" ht="38.25" customHeight="1" x14ac:dyDescent="0.2">
      <c r="A1" s="400" t="s">
        <v>202</v>
      </c>
      <c r="B1" s="400"/>
      <c r="C1" s="400"/>
      <c r="D1" s="400"/>
      <c r="E1" s="400"/>
      <c r="F1" s="400"/>
      <c r="G1" s="400"/>
      <c r="H1" s="400"/>
      <c r="I1" s="400"/>
    </row>
    <row r="2" spans="1:11" ht="15.75" x14ac:dyDescent="0.2">
      <c r="A2" s="116"/>
      <c r="B2" s="116"/>
      <c r="C2" s="91"/>
      <c r="D2" s="116"/>
      <c r="E2" s="116"/>
      <c r="F2" s="116"/>
      <c r="G2" s="116"/>
      <c r="H2" s="116"/>
      <c r="I2" s="116"/>
      <c r="J2" s="116"/>
      <c r="K2" s="116"/>
    </row>
    <row r="3" spans="1:11" ht="51" customHeight="1" x14ac:dyDescent="0.2">
      <c r="B3" s="123" t="s">
        <v>120</v>
      </c>
      <c r="C3" s="122"/>
      <c r="D3" s="122"/>
      <c r="E3" s="122"/>
    </row>
    <row r="4" spans="1:11" ht="5.25" customHeight="1" thickBot="1" x14ac:dyDescent="0.25">
      <c r="A4" s="124"/>
      <c r="B4" s="124"/>
      <c r="C4" s="124"/>
      <c r="D4" s="125"/>
      <c r="E4" s="125"/>
    </row>
    <row r="5" spans="1:11" s="166" customFormat="1" ht="64.5" customHeight="1" thickBot="1" x14ac:dyDescent="0.25">
      <c r="B5" s="167" t="s">
        <v>118</v>
      </c>
      <c r="C5" s="167" t="s">
        <v>167</v>
      </c>
      <c r="D5" s="167" t="s">
        <v>155</v>
      </c>
      <c r="E5" s="167" t="s">
        <v>156</v>
      </c>
      <c r="F5" s="167" t="s">
        <v>162</v>
      </c>
      <c r="G5" s="167" t="s">
        <v>163</v>
      </c>
      <c r="H5" s="168" t="s">
        <v>164</v>
      </c>
    </row>
    <row r="6" spans="1:11" ht="35.25" customHeight="1" x14ac:dyDescent="0.2">
      <c r="B6" s="142">
        <f>'Krok 1- Kalkulačka '!C11</f>
        <v>0</v>
      </c>
      <c r="C6" s="143" t="str">
        <f>'Krok 1- Kalkulačka '!D11</f>
        <v>vyberte</v>
      </c>
      <c r="D6" s="143">
        <f>'Krok 1- Kalkulačka '!E11</f>
        <v>0</v>
      </c>
      <c r="E6" s="143" t="str">
        <f>'Krok 1- Kalkulačka '!F11&amp;" "&amp;'Krok 1- Kalkulačka '!G11</f>
        <v xml:space="preserve"> </v>
      </c>
      <c r="F6" s="144">
        <f>'Krok 1- Kalkulačka '!AX11</f>
        <v>0</v>
      </c>
      <c r="G6" s="144">
        <f>'Krok 1- Kalkulačka '!AD11</f>
        <v>0</v>
      </c>
      <c r="H6" s="145">
        <f>'Krok 1- Kalkulačka '!AY11</f>
        <v>0</v>
      </c>
    </row>
    <row r="7" spans="1:11" ht="35.25" customHeight="1" x14ac:dyDescent="0.2">
      <c r="B7" s="141">
        <f>'Krok 1- Kalkulačka '!C12</f>
        <v>0</v>
      </c>
      <c r="C7" s="143" t="str">
        <f>'Krok 1- Kalkulačka '!D12</f>
        <v>vyberte</v>
      </c>
      <c r="D7" s="126">
        <f>'Krok 1- Kalkulačka '!E12</f>
        <v>0</v>
      </c>
      <c r="E7" s="143" t="str">
        <f>'Krok 1- Kalkulačka '!F12&amp;" "&amp;'Krok 1- Kalkulačka '!G12</f>
        <v xml:space="preserve"> </v>
      </c>
      <c r="F7" s="144">
        <f>'Krok 1- Kalkulačka '!AX12</f>
        <v>0</v>
      </c>
      <c r="G7" s="144">
        <f>'Krok 1- Kalkulačka '!AD12</f>
        <v>0</v>
      </c>
      <c r="H7" s="145">
        <f>'Krok 1- Kalkulačka '!AY12</f>
        <v>0</v>
      </c>
    </row>
    <row r="8" spans="1:11" ht="35.25" customHeight="1" x14ac:dyDescent="0.2">
      <c r="B8" s="142">
        <f>'Krok 1- Kalkulačka '!C13</f>
        <v>0</v>
      </c>
      <c r="C8" s="143" t="str">
        <f>'Krok 1- Kalkulačka '!D13</f>
        <v>vyberte</v>
      </c>
      <c r="D8" s="126">
        <f>'Krok 1- Kalkulačka '!E13</f>
        <v>0</v>
      </c>
      <c r="E8" s="143" t="str">
        <f>'Krok 1- Kalkulačka '!F13&amp;" "&amp;'Krok 1- Kalkulačka '!G13</f>
        <v xml:space="preserve"> </v>
      </c>
      <c r="F8" s="144">
        <f>'Krok 1- Kalkulačka '!AX13</f>
        <v>0</v>
      </c>
      <c r="G8" s="144">
        <f>'Krok 1- Kalkulačka '!AD13</f>
        <v>0</v>
      </c>
      <c r="H8" s="145">
        <f>'Krok 1- Kalkulačka '!AY13</f>
        <v>0</v>
      </c>
    </row>
    <row r="9" spans="1:11" ht="35.25" customHeight="1" x14ac:dyDescent="0.2">
      <c r="B9" s="141">
        <f>'Krok 1- Kalkulačka '!C14</f>
        <v>0</v>
      </c>
      <c r="C9" s="143" t="str">
        <f>'Krok 1- Kalkulačka '!D14</f>
        <v>vyberte</v>
      </c>
      <c r="D9" s="126">
        <f>'Krok 1- Kalkulačka '!E14</f>
        <v>0</v>
      </c>
      <c r="E9" s="143" t="str">
        <f>'Krok 1- Kalkulačka '!F14&amp;" "&amp;'Krok 1- Kalkulačka '!G14</f>
        <v xml:space="preserve"> </v>
      </c>
      <c r="F9" s="144">
        <f>'Krok 1- Kalkulačka '!AX14</f>
        <v>0</v>
      </c>
      <c r="G9" s="144">
        <f>'Krok 1- Kalkulačka '!AD14</f>
        <v>0</v>
      </c>
      <c r="H9" s="145">
        <f>'Krok 1- Kalkulačka '!AY14</f>
        <v>0</v>
      </c>
    </row>
    <row r="10" spans="1:11" ht="21" customHeight="1" x14ac:dyDescent="0.2">
      <c r="B10" s="142">
        <f>'Krok 1- Kalkulačka '!C15</f>
        <v>0</v>
      </c>
      <c r="C10" s="143" t="str">
        <f>'Krok 1- Kalkulačka '!D15</f>
        <v>vyberte</v>
      </c>
      <c r="D10" s="126">
        <f>'Krok 1- Kalkulačka '!E15</f>
        <v>0</v>
      </c>
      <c r="E10" s="143" t="str">
        <f>'Krok 1- Kalkulačka '!F15&amp;" "&amp;'Krok 1- Kalkulačka '!G15</f>
        <v xml:space="preserve"> </v>
      </c>
      <c r="F10" s="144">
        <f>'Krok 1- Kalkulačka '!AX15</f>
        <v>0</v>
      </c>
      <c r="G10" s="144">
        <f>'Krok 1- Kalkulačka '!AD15</f>
        <v>0</v>
      </c>
      <c r="H10" s="145">
        <f>'Krok 1- Kalkulačka '!AY15</f>
        <v>0</v>
      </c>
    </row>
    <row r="11" spans="1:11" ht="21" customHeight="1" x14ac:dyDescent="0.2">
      <c r="B11" s="141">
        <f>'Krok 1- Kalkulačka '!C16</f>
        <v>0</v>
      </c>
      <c r="C11" s="143" t="str">
        <f>'Krok 1- Kalkulačka '!D16</f>
        <v>vyberte</v>
      </c>
      <c r="D11" s="126">
        <f>'Krok 1- Kalkulačka '!E16</f>
        <v>0</v>
      </c>
      <c r="E11" s="143" t="str">
        <f>'Krok 1- Kalkulačka '!F16&amp;" "&amp;'Krok 1- Kalkulačka '!G16</f>
        <v xml:space="preserve"> </v>
      </c>
      <c r="F11" s="144">
        <f>'Krok 1- Kalkulačka '!AX16</f>
        <v>0</v>
      </c>
      <c r="G11" s="144">
        <f>'Krok 1- Kalkulačka '!AD16</f>
        <v>0</v>
      </c>
      <c r="H11" s="145">
        <f>'Krok 1- Kalkulačka '!AY16</f>
        <v>0</v>
      </c>
    </row>
    <row r="12" spans="1:11" ht="21" customHeight="1" x14ac:dyDescent="0.2">
      <c r="B12" s="142">
        <f>'Krok 1- Kalkulačka '!C17</f>
        <v>0</v>
      </c>
      <c r="C12" s="143" t="str">
        <f>'Krok 1- Kalkulačka '!D17</f>
        <v>vyberte</v>
      </c>
      <c r="D12" s="126">
        <f>'Krok 1- Kalkulačka '!E17</f>
        <v>0</v>
      </c>
      <c r="E12" s="143" t="str">
        <f>'Krok 1- Kalkulačka '!F17&amp;" "&amp;'Krok 1- Kalkulačka '!G17</f>
        <v xml:space="preserve"> </v>
      </c>
      <c r="F12" s="144">
        <f>'Krok 1- Kalkulačka '!AX17</f>
        <v>0</v>
      </c>
      <c r="G12" s="144">
        <f>'Krok 1- Kalkulačka '!AD17</f>
        <v>0</v>
      </c>
      <c r="H12" s="145">
        <f>'Krok 1- Kalkulačka '!AY17</f>
        <v>0</v>
      </c>
    </row>
    <row r="13" spans="1:11" ht="21" customHeight="1" x14ac:dyDescent="0.2">
      <c r="B13" s="141">
        <f>'Krok 1- Kalkulačka '!C18</f>
        <v>0</v>
      </c>
      <c r="C13" s="143" t="str">
        <f>'Krok 1- Kalkulačka '!D18</f>
        <v>vyberte</v>
      </c>
      <c r="D13" s="126">
        <f>'Krok 1- Kalkulačka '!E18</f>
        <v>0</v>
      </c>
      <c r="E13" s="143" t="str">
        <f>'Krok 1- Kalkulačka '!F18&amp;" "&amp;'Krok 1- Kalkulačka '!G18</f>
        <v xml:space="preserve"> </v>
      </c>
      <c r="F13" s="144">
        <f>'Krok 1- Kalkulačka '!AX18</f>
        <v>0</v>
      </c>
      <c r="G13" s="144">
        <f>'Krok 1- Kalkulačka '!AD18</f>
        <v>0</v>
      </c>
      <c r="H13" s="145">
        <f>'Krok 1- Kalkulačka '!AY18</f>
        <v>0</v>
      </c>
    </row>
    <row r="14" spans="1:11" ht="21" customHeight="1" x14ac:dyDescent="0.2">
      <c r="B14" s="142">
        <f>'Krok 1- Kalkulačka '!C19</f>
        <v>0</v>
      </c>
      <c r="C14" s="143" t="str">
        <f>'Krok 1- Kalkulačka '!D19</f>
        <v>vyberte</v>
      </c>
      <c r="D14" s="126">
        <f>'Krok 1- Kalkulačka '!E19</f>
        <v>0</v>
      </c>
      <c r="E14" s="143" t="str">
        <f>'Krok 1- Kalkulačka '!F19&amp;" "&amp;'Krok 1- Kalkulačka '!G19</f>
        <v xml:space="preserve"> </v>
      </c>
      <c r="F14" s="144">
        <f>'Krok 1- Kalkulačka '!AX19</f>
        <v>0</v>
      </c>
      <c r="G14" s="144">
        <f>'Krok 1- Kalkulačka '!AD19</f>
        <v>0</v>
      </c>
      <c r="H14" s="145">
        <f>'Krok 1- Kalkulačka '!AY19</f>
        <v>0</v>
      </c>
    </row>
    <row r="15" spans="1:11" ht="21" customHeight="1" x14ac:dyDescent="0.2">
      <c r="B15" s="141">
        <f>'Krok 1- Kalkulačka '!C20</f>
        <v>0</v>
      </c>
      <c r="C15" s="143" t="str">
        <f>'Krok 1- Kalkulačka '!D20</f>
        <v>vyberte</v>
      </c>
      <c r="D15" s="126">
        <f>'Krok 1- Kalkulačka '!E20</f>
        <v>0</v>
      </c>
      <c r="E15" s="143" t="str">
        <f>'Krok 1- Kalkulačka '!F20&amp;" "&amp;'Krok 1- Kalkulačka '!G20</f>
        <v xml:space="preserve"> </v>
      </c>
      <c r="F15" s="144">
        <f>'Krok 1- Kalkulačka '!AX20</f>
        <v>0</v>
      </c>
      <c r="G15" s="144">
        <f>'Krok 1- Kalkulačka '!AD20</f>
        <v>0</v>
      </c>
      <c r="H15" s="145">
        <f>'Krok 1- Kalkulačka '!AY20</f>
        <v>0</v>
      </c>
    </row>
    <row r="16" spans="1:11" ht="21" customHeight="1" x14ac:dyDescent="0.2">
      <c r="B16" s="142">
        <f>'Krok 1- Kalkulačka '!C21</f>
        <v>0</v>
      </c>
      <c r="C16" s="143" t="str">
        <f>'Krok 1- Kalkulačka '!D21</f>
        <v>vyberte</v>
      </c>
      <c r="D16" s="126">
        <f>'Krok 1- Kalkulačka '!E21</f>
        <v>0</v>
      </c>
      <c r="E16" s="143" t="str">
        <f>'Krok 1- Kalkulačka '!F21&amp;" "&amp;'Krok 1- Kalkulačka '!G21</f>
        <v xml:space="preserve"> </v>
      </c>
      <c r="F16" s="144">
        <f>'Krok 1- Kalkulačka '!AX21</f>
        <v>0</v>
      </c>
      <c r="G16" s="144">
        <f>'Krok 1- Kalkulačka '!AD21</f>
        <v>0</v>
      </c>
      <c r="H16" s="145">
        <f>'Krok 1- Kalkulačka '!AY21</f>
        <v>0</v>
      </c>
    </row>
    <row r="17" spans="2:8" ht="21" customHeight="1" x14ac:dyDescent="0.2">
      <c r="B17" s="141">
        <f>'Krok 1- Kalkulačka '!C22</f>
        <v>0</v>
      </c>
      <c r="C17" s="143" t="str">
        <f>'Krok 1- Kalkulačka '!D22</f>
        <v>vyberte</v>
      </c>
      <c r="D17" s="126">
        <f>'Krok 1- Kalkulačka '!E22</f>
        <v>0</v>
      </c>
      <c r="E17" s="143" t="str">
        <f>'Krok 1- Kalkulačka '!F22&amp;" "&amp;'Krok 1- Kalkulačka '!G22</f>
        <v xml:space="preserve"> </v>
      </c>
      <c r="F17" s="144">
        <f>'Krok 1- Kalkulačka '!AX22</f>
        <v>0</v>
      </c>
      <c r="G17" s="144">
        <f>'Krok 1- Kalkulačka '!AD22</f>
        <v>0</v>
      </c>
      <c r="H17" s="145">
        <f>'Krok 1- Kalkulačka '!AY22</f>
        <v>0</v>
      </c>
    </row>
    <row r="18" spans="2:8" ht="21" customHeight="1" x14ac:dyDescent="0.2">
      <c r="B18" s="142">
        <f>'Krok 1- Kalkulačka '!C23</f>
        <v>0</v>
      </c>
      <c r="C18" s="143" t="str">
        <f>'Krok 1- Kalkulačka '!D23</f>
        <v>vyberte</v>
      </c>
      <c r="D18" s="126">
        <f>'Krok 1- Kalkulačka '!E23</f>
        <v>0</v>
      </c>
      <c r="E18" s="143" t="str">
        <f>'Krok 1- Kalkulačka '!F23&amp;" "&amp;'Krok 1- Kalkulačka '!G23</f>
        <v xml:space="preserve"> </v>
      </c>
      <c r="F18" s="144">
        <f>'Krok 1- Kalkulačka '!AX23</f>
        <v>0</v>
      </c>
      <c r="G18" s="144">
        <f>'Krok 1- Kalkulačka '!AD23</f>
        <v>0</v>
      </c>
      <c r="H18" s="145">
        <f>'Krok 1- Kalkulačka '!AY23</f>
        <v>0</v>
      </c>
    </row>
    <row r="19" spans="2:8" ht="21" customHeight="1" x14ac:dyDescent="0.2">
      <c r="B19" s="141">
        <f>'Krok 1- Kalkulačka '!C24</f>
        <v>0</v>
      </c>
      <c r="C19" s="143" t="str">
        <f>'Krok 1- Kalkulačka '!D24</f>
        <v>vyberte</v>
      </c>
      <c r="D19" s="126">
        <f>'Krok 1- Kalkulačka '!E24</f>
        <v>0</v>
      </c>
      <c r="E19" s="143" t="str">
        <f>'Krok 1- Kalkulačka '!F24&amp;" "&amp;'Krok 1- Kalkulačka '!G24</f>
        <v xml:space="preserve"> </v>
      </c>
      <c r="F19" s="144">
        <f>'Krok 1- Kalkulačka '!AX24</f>
        <v>0</v>
      </c>
      <c r="G19" s="144">
        <f>'Krok 1- Kalkulačka '!AD24</f>
        <v>0</v>
      </c>
      <c r="H19" s="145">
        <f>'Krok 1- Kalkulačka '!AY24</f>
        <v>0</v>
      </c>
    </row>
    <row r="20" spans="2:8" ht="21" customHeight="1" x14ac:dyDescent="0.2">
      <c r="B20" s="142">
        <f>'Krok 1- Kalkulačka '!C25</f>
        <v>0</v>
      </c>
      <c r="C20" s="143" t="str">
        <f>'Krok 1- Kalkulačka '!D25</f>
        <v>vyberte</v>
      </c>
      <c r="D20" s="126">
        <f>'Krok 1- Kalkulačka '!E25</f>
        <v>0</v>
      </c>
      <c r="E20" s="143" t="str">
        <f>'Krok 1- Kalkulačka '!F25&amp;" "&amp;'Krok 1- Kalkulačka '!G25</f>
        <v xml:space="preserve"> </v>
      </c>
      <c r="F20" s="144">
        <f>'Krok 1- Kalkulačka '!AX25</f>
        <v>0</v>
      </c>
      <c r="G20" s="144">
        <f>'Krok 1- Kalkulačka '!AD25</f>
        <v>0</v>
      </c>
      <c r="H20" s="145">
        <f>'Krok 1- Kalkulačka '!AY25</f>
        <v>0</v>
      </c>
    </row>
    <row r="21" spans="2:8" ht="21" customHeight="1" x14ac:dyDescent="0.2">
      <c r="B21" s="141">
        <f>'Krok 1- Kalkulačka '!C26</f>
        <v>0</v>
      </c>
      <c r="C21" s="143" t="str">
        <f>'Krok 1- Kalkulačka '!D26</f>
        <v>vyberte</v>
      </c>
      <c r="D21" s="126">
        <f>'Krok 1- Kalkulačka '!E26</f>
        <v>0</v>
      </c>
      <c r="E21" s="143" t="str">
        <f>'Krok 1- Kalkulačka '!F26&amp;" "&amp;'Krok 1- Kalkulačka '!G26</f>
        <v xml:space="preserve"> </v>
      </c>
      <c r="F21" s="144">
        <f>'Krok 1- Kalkulačka '!AX26</f>
        <v>0</v>
      </c>
      <c r="G21" s="144">
        <f>'Krok 1- Kalkulačka '!AD26</f>
        <v>0</v>
      </c>
      <c r="H21" s="145">
        <f>'Krok 1- Kalkulačka '!AY26</f>
        <v>0</v>
      </c>
    </row>
    <row r="22" spans="2:8" ht="21" customHeight="1" x14ac:dyDescent="0.2">
      <c r="B22" s="142">
        <f>'Krok 1- Kalkulačka '!C27</f>
        <v>0</v>
      </c>
      <c r="C22" s="143" t="str">
        <f>'Krok 1- Kalkulačka '!D27</f>
        <v>vyberte</v>
      </c>
      <c r="D22" s="126">
        <f>'Krok 1- Kalkulačka '!E27</f>
        <v>0</v>
      </c>
      <c r="E22" s="143" t="str">
        <f>'Krok 1- Kalkulačka '!F27&amp;" "&amp;'Krok 1- Kalkulačka '!G27</f>
        <v xml:space="preserve"> </v>
      </c>
      <c r="F22" s="144">
        <f>'Krok 1- Kalkulačka '!AX27</f>
        <v>0</v>
      </c>
      <c r="G22" s="144">
        <f>'Krok 1- Kalkulačka '!AD27</f>
        <v>0</v>
      </c>
      <c r="H22" s="145">
        <f>'Krok 1- Kalkulačka '!AY27</f>
        <v>0</v>
      </c>
    </row>
    <row r="23" spans="2:8" ht="21" customHeight="1" x14ac:dyDescent="0.2">
      <c r="B23" s="141">
        <f>'Krok 1- Kalkulačka '!C28</f>
        <v>0</v>
      </c>
      <c r="C23" s="143" t="str">
        <f>'Krok 1- Kalkulačka '!D28</f>
        <v>vyberte</v>
      </c>
      <c r="D23" s="126">
        <f>'Krok 1- Kalkulačka '!E28</f>
        <v>0</v>
      </c>
      <c r="E23" s="143" t="str">
        <f>'Krok 1- Kalkulačka '!F28&amp;" "&amp;'Krok 1- Kalkulačka '!G28</f>
        <v xml:space="preserve"> </v>
      </c>
      <c r="F23" s="144">
        <f>'Krok 1- Kalkulačka '!AX28</f>
        <v>0</v>
      </c>
      <c r="G23" s="144">
        <f>'Krok 1- Kalkulačka '!AD28</f>
        <v>0</v>
      </c>
      <c r="H23" s="145">
        <f>'Krok 1- Kalkulačka '!AY28</f>
        <v>0</v>
      </c>
    </row>
    <row r="24" spans="2:8" ht="21" customHeight="1" x14ac:dyDescent="0.2">
      <c r="B24" s="142">
        <f>'Krok 1- Kalkulačka '!C29</f>
        <v>0</v>
      </c>
      <c r="C24" s="143" t="str">
        <f>'Krok 1- Kalkulačka '!D29</f>
        <v>vyberte</v>
      </c>
      <c r="D24" s="126">
        <f>'Krok 1- Kalkulačka '!E29</f>
        <v>0</v>
      </c>
      <c r="E24" s="143" t="str">
        <f>'Krok 1- Kalkulačka '!F29&amp;" "&amp;'Krok 1- Kalkulačka '!G29</f>
        <v xml:space="preserve"> </v>
      </c>
      <c r="F24" s="144">
        <f>'Krok 1- Kalkulačka '!AX29</f>
        <v>0</v>
      </c>
      <c r="G24" s="144">
        <f>'Krok 1- Kalkulačka '!AD29</f>
        <v>0</v>
      </c>
      <c r="H24" s="145">
        <f>'Krok 1- Kalkulačka '!AY29</f>
        <v>0</v>
      </c>
    </row>
    <row r="25" spans="2:8" ht="21" customHeight="1" x14ac:dyDescent="0.2">
      <c r="B25" s="141">
        <f>'Krok 1- Kalkulačka '!C30</f>
        <v>0</v>
      </c>
      <c r="C25" s="143" t="str">
        <f>'Krok 1- Kalkulačka '!D30</f>
        <v>vyberte</v>
      </c>
      <c r="D25" s="126">
        <f>'Krok 1- Kalkulačka '!E30</f>
        <v>0</v>
      </c>
      <c r="E25" s="143" t="str">
        <f>'Krok 1- Kalkulačka '!F30&amp;" "&amp;'Krok 1- Kalkulačka '!G30</f>
        <v xml:space="preserve"> </v>
      </c>
      <c r="F25" s="144">
        <f>'Krok 1- Kalkulačka '!AX30</f>
        <v>0</v>
      </c>
      <c r="G25" s="144">
        <f>'Krok 1- Kalkulačka '!AD30</f>
        <v>0</v>
      </c>
      <c r="H25" s="145">
        <f>'Krok 1- Kalkulačka '!AY30</f>
        <v>0</v>
      </c>
    </row>
    <row r="26" spans="2:8" ht="21" customHeight="1" x14ac:dyDescent="0.2">
      <c r="B26" s="142">
        <f>'Krok 1- Kalkulačka '!C31</f>
        <v>0</v>
      </c>
      <c r="C26" s="143" t="str">
        <f>'Krok 1- Kalkulačka '!D31</f>
        <v>vyberte</v>
      </c>
      <c r="D26" s="126">
        <f>'Krok 1- Kalkulačka '!E31</f>
        <v>0</v>
      </c>
      <c r="E26" s="143" t="str">
        <f>'Krok 1- Kalkulačka '!F31&amp;" "&amp;'Krok 1- Kalkulačka '!G31</f>
        <v xml:space="preserve"> </v>
      </c>
      <c r="F26" s="144">
        <f>'Krok 1- Kalkulačka '!AX31</f>
        <v>0</v>
      </c>
      <c r="G26" s="144">
        <f>'Krok 1- Kalkulačka '!AD31</f>
        <v>0</v>
      </c>
      <c r="H26" s="145">
        <f>'Krok 1- Kalkulačka '!AY31</f>
        <v>0</v>
      </c>
    </row>
    <row r="27" spans="2:8" ht="21" customHeight="1" x14ac:dyDescent="0.2">
      <c r="B27" s="141">
        <f>'Krok 1- Kalkulačka '!C32</f>
        <v>0</v>
      </c>
      <c r="C27" s="143" t="str">
        <f>'Krok 1- Kalkulačka '!D32</f>
        <v>vyberte</v>
      </c>
      <c r="D27" s="126">
        <f>'Krok 1- Kalkulačka '!E32</f>
        <v>0</v>
      </c>
      <c r="E27" s="143" t="str">
        <f>'Krok 1- Kalkulačka '!F32&amp;" "&amp;'Krok 1- Kalkulačka '!G32</f>
        <v xml:space="preserve"> </v>
      </c>
      <c r="F27" s="144">
        <f>'Krok 1- Kalkulačka '!AX32</f>
        <v>0</v>
      </c>
      <c r="G27" s="144">
        <f>'Krok 1- Kalkulačka '!AD32</f>
        <v>0</v>
      </c>
      <c r="H27" s="145">
        <f>'Krok 1- Kalkulačka '!AY32</f>
        <v>0</v>
      </c>
    </row>
    <row r="28" spans="2:8" ht="21" customHeight="1" x14ac:dyDescent="0.2">
      <c r="B28" s="142">
        <f>'Krok 1- Kalkulačka '!C33</f>
        <v>0</v>
      </c>
      <c r="C28" s="143" t="str">
        <f>'Krok 1- Kalkulačka '!D33</f>
        <v>vyberte</v>
      </c>
      <c r="D28" s="126">
        <f>'Krok 1- Kalkulačka '!E33</f>
        <v>0</v>
      </c>
      <c r="E28" s="143" t="str">
        <f>'Krok 1- Kalkulačka '!F33&amp;" "&amp;'Krok 1- Kalkulačka '!G33</f>
        <v xml:space="preserve"> </v>
      </c>
      <c r="F28" s="144">
        <f>'Krok 1- Kalkulačka '!AX33</f>
        <v>0</v>
      </c>
      <c r="G28" s="144">
        <f>'Krok 1- Kalkulačka '!AD33</f>
        <v>0</v>
      </c>
      <c r="H28" s="145">
        <f>'Krok 1- Kalkulačka '!AY33</f>
        <v>0</v>
      </c>
    </row>
    <row r="29" spans="2:8" ht="21" customHeight="1" x14ac:dyDescent="0.2">
      <c r="B29" s="141">
        <f>'Krok 1- Kalkulačka '!C34</f>
        <v>0</v>
      </c>
      <c r="C29" s="143" t="str">
        <f>'Krok 1- Kalkulačka '!D34</f>
        <v>vyberte</v>
      </c>
      <c r="D29" s="126">
        <f>'Krok 1- Kalkulačka '!E34</f>
        <v>0</v>
      </c>
      <c r="E29" s="143" t="str">
        <f>'Krok 1- Kalkulačka '!F34&amp;" "&amp;'Krok 1- Kalkulačka '!G34</f>
        <v xml:space="preserve"> </v>
      </c>
      <c r="F29" s="144">
        <f>'Krok 1- Kalkulačka '!AX34</f>
        <v>0</v>
      </c>
      <c r="G29" s="144">
        <f>'Krok 1- Kalkulačka '!AD34</f>
        <v>0</v>
      </c>
      <c r="H29" s="145">
        <f>'Krok 1- Kalkulačka '!AY34</f>
        <v>0</v>
      </c>
    </row>
    <row r="30" spans="2:8" ht="21" customHeight="1" x14ac:dyDescent="0.2">
      <c r="B30" s="142">
        <f>'Krok 1- Kalkulačka '!C35</f>
        <v>0</v>
      </c>
      <c r="C30" s="143" t="str">
        <f>'Krok 1- Kalkulačka '!D35</f>
        <v>vyberte</v>
      </c>
      <c r="D30" s="126">
        <f>'Krok 1- Kalkulačka '!E35</f>
        <v>0</v>
      </c>
      <c r="E30" s="143" t="str">
        <f>'Krok 1- Kalkulačka '!F35&amp;" "&amp;'Krok 1- Kalkulačka '!G35</f>
        <v xml:space="preserve"> </v>
      </c>
      <c r="F30" s="144">
        <f>'Krok 1- Kalkulačka '!AX35</f>
        <v>0</v>
      </c>
      <c r="G30" s="144">
        <f>'Krok 1- Kalkulačka '!AD35</f>
        <v>0</v>
      </c>
      <c r="H30" s="145">
        <f>'Krok 1- Kalkulačka '!AY35</f>
        <v>0</v>
      </c>
    </row>
    <row r="31" spans="2:8" ht="21" customHeight="1" x14ac:dyDescent="0.2">
      <c r="B31" s="141">
        <f>'Krok 1- Kalkulačka '!C36</f>
        <v>0</v>
      </c>
      <c r="C31" s="143" t="str">
        <f>'Krok 1- Kalkulačka '!D36</f>
        <v>vyberte</v>
      </c>
      <c r="D31" s="126">
        <f>'Krok 1- Kalkulačka '!E36</f>
        <v>0</v>
      </c>
      <c r="E31" s="143" t="str">
        <f>'Krok 1- Kalkulačka '!F36&amp;" "&amp;'Krok 1- Kalkulačka '!G36</f>
        <v xml:space="preserve"> </v>
      </c>
      <c r="F31" s="144">
        <f>'Krok 1- Kalkulačka '!AX36</f>
        <v>0</v>
      </c>
      <c r="G31" s="144">
        <f>'Krok 1- Kalkulačka '!AD36</f>
        <v>0</v>
      </c>
      <c r="H31" s="145">
        <f>'Krok 1- Kalkulačka '!AY36</f>
        <v>0</v>
      </c>
    </row>
    <row r="32" spans="2:8" ht="21" customHeight="1" x14ac:dyDescent="0.2">
      <c r="B32" s="142">
        <f>'Krok 1- Kalkulačka '!C37</f>
        <v>0</v>
      </c>
      <c r="C32" s="143" t="str">
        <f>'Krok 1- Kalkulačka '!D37</f>
        <v>vyberte</v>
      </c>
      <c r="D32" s="126">
        <f>'Krok 1- Kalkulačka '!E37</f>
        <v>0</v>
      </c>
      <c r="E32" s="143" t="str">
        <f>'Krok 1- Kalkulačka '!F37&amp;" "&amp;'Krok 1- Kalkulačka '!G37</f>
        <v xml:space="preserve"> </v>
      </c>
      <c r="F32" s="144">
        <f>'Krok 1- Kalkulačka '!AX37</f>
        <v>0</v>
      </c>
      <c r="G32" s="144">
        <f>'Krok 1- Kalkulačka '!AD37</f>
        <v>0</v>
      </c>
      <c r="H32" s="145">
        <f>'Krok 1- Kalkulačka '!AY37</f>
        <v>0</v>
      </c>
    </row>
    <row r="33" spans="2:8" ht="21" customHeight="1" x14ac:dyDescent="0.2">
      <c r="B33" s="141">
        <f>'Krok 1- Kalkulačka '!C38</f>
        <v>0</v>
      </c>
      <c r="C33" s="143" t="str">
        <f>'Krok 1- Kalkulačka '!D38</f>
        <v>vyberte</v>
      </c>
      <c r="D33" s="126">
        <f>'Krok 1- Kalkulačka '!E38</f>
        <v>0</v>
      </c>
      <c r="E33" s="143" t="str">
        <f>'Krok 1- Kalkulačka '!F38&amp;" "&amp;'Krok 1- Kalkulačka '!G38</f>
        <v xml:space="preserve"> </v>
      </c>
      <c r="F33" s="144">
        <f>'Krok 1- Kalkulačka '!AX38</f>
        <v>0</v>
      </c>
      <c r="G33" s="144">
        <f>'Krok 1- Kalkulačka '!AD38</f>
        <v>0</v>
      </c>
      <c r="H33" s="145">
        <f>'Krok 1- Kalkulačka '!AY38</f>
        <v>0</v>
      </c>
    </row>
    <row r="34" spans="2:8" ht="21" customHeight="1" x14ac:dyDescent="0.2">
      <c r="B34" s="142">
        <f>'Krok 1- Kalkulačka '!C39</f>
        <v>0</v>
      </c>
      <c r="C34" s="143" t="str">
        <f>'Krok 1- Kalkulačka '!D39</f>
        <v>vyberte</v>
      </c>
      <c r="D34" s="126">
        <f>'Krok 1- Kalkulačka '!E39</f>
        <v>0</v>
      </c>
      <c r="E34" s="143" t="str">
        <f>'Krok 1- Kalkulačka '!F39&amp;" "&amp;'Krok 1- Kalkulačka '!G39</f>
        <v xml:space="preserve"> </v>
      </c>
      <c r="F34" s="144">
        <f>'Krok 1- Kalkulačka '!AX39</f>
        <v>0</v>
      </c>
      <c r="G34" s="144">
        <f>'Krok 1- Kalkulačka '!AD39</f>
        <v>0</v>
      </c>
      <c r="H34" s="145">
        <f>'Krok 1- Kalkulačka '!AY39</f>
        <v>0</v>
      </c>
    </row>
    <row r="35" spans="2:8" ht="21" customHeight="1" x14ac:dyDescent="0.2">
      <c r="B35" s="142">
        <f>'Krok 1- Kalkulačka '!C40</f>
        <v>0</v>
      </c>
      <c r="C35" s="143" t="str">
        <f>'Krok 1- Kalkulačka '!D40</f>
        <v>vyberte</v>
      </c>
      <c r="D35" s="126">
        <f>'Krok 1- Kalkulačka '!E40</f>
        <v>0</v>
      </c>
      <c r="E35" s="143" t="str">
        <f>'Krok 1- Kalkulačka '!F40&amp;" "&amp;'Krok 1- Kalkulačka '!G40</f>
        <v xml:space="preserve"> </v>
      </c>
      <c r="F35" s="144">
        <f>'Krok 1- Kalkulačka '!AX40</f>
        <v>0</v>
      </c>
      <c r="G35" s="144">
        <f>'Krok 1- Kalkulačka '!AD40</f>
        <v>0</v>
      </c>
      <c r="H35" s="145">
        <f>'Krok 1- Kalkulačka '!AY40</f>
        <v>0</v>
      </c>
    </row>
    <row r="36" spans="2:8" ht="21" customHeight="1" x14ac:dyDescent="0.2">
      <c r="B36" s="142">
        <f>'Krok 1- Kalkulačka '!C41</f>
        <v>0</v>
      </c>
      <c r="C36" s="143" t="str">
        <f>'Krok 1- Kalkulačka '!D41</f>
        <v>vyberte</v>
      </c>
      <c r="D36" s="126">
        <f>'Krok 1- Kalkulačka '!E41</f>
        <v>0</v>
      </c>
      <c r="E36" s="143" t="str">
        <f>'Krok 1- Kalkulačka '!F41&amp;" "&amp;'Krok 1- Kalkulačka '!G41</f>
        <v xml:space="preserve"> </v>
      </c>
      <c r="F36" s="144">
        <f>'Krok 1- Kalkulačka '!AX41</f>
        <v>0</v>
      </c>
      <c r="G36" s="144">
        <f>'Krok 1- Kalkulačka '!AD41</f>
        <v>0</v>
      </c>
      <c r="H36" s="145">
        <f>'Krok 1- Kalkulačka '!AY41</f>
        <v>0</v>
      </c>
    </row>
    <row r="37" spans="2:8" ht="21" customHeight="1" x14ac:dyDescent="0.2">
      <c r="B37" s="142">
        <f>'Krok 1- Kalkulačka '!C42</f>
        <v>0</v>
      </c>
      <c r="C37" s="143" t="str">
        <f>'Krok 1- Kalkulačka '!D42</f>
        <v>vyberte</v>
      </c>
      <c r="D37" s="126">
        <f>'Krok 1- Kalkulačka '!E42</f>
        <v>0</v>
      </c>
      <c r="E37" s="143" t="str">
        <f>'Krok 1- Kalkulačka '!F42&amp;" "&amp;'Krok 1- Kalkulačka '!G42</f>
        <v xml:space="preserve"> </v>
      </c>
      <c r="F37" s="144">
        <f>'Krok 1- Kalkulačka '!AX42</f>
        <v>0</v>
      </c>
      <c r="G37" s="144">
        <f>'Krok 1- Kalkulačka '!AD42</f>
        <v>0</v>
      </c>
      <c r="H37" s="145">
        <f>'Krok 1- Kalkulačka '!AY42</f>
        <v>0</v>
      </c>
    </row>
    <row r="38" spans="2:8" ht="21" customHeight="1" x14ac:dyDescent="0.2">
      <c r="B38" s="142">
        <f>'Krok 1- Kalkulačka '!C43</f>
        <v>0</v>
      </c>
      <c r="C38" s="143" t="str">
        <f>'Krok 1- Kalkulačka '!D43</f>
        <v>vyberte</v>
      </c>
      <c r="D38" s="126">
        <f>'Krok 1- Kalkulačka '!E43</f>
        <v>0</v>
      </c>
      <c r="E38" s="143" t="str">
        <f>'Krok 1- Kalkulačka '!F43&amp;" "&amp;'Krok 1- Kalkulačka '!G43</f>
        <v xml:space="preserve"> </v>
      </c>
      <c r="F38" s="144">
        <f>'Krok 1- Kalkulačka '!AX43</f>
        <v>0</v>
      </c>
      <c r="G38" s="144">
        <f>'Krok 1- Kalkulačka '!AD43</f>
        <v>0</v>
      </c>
      <c r="H38" s="145">
        <f>'Krok 1- Kalkulačka '!AY43</f>
        <v>0</v>
      </c>
    </row>
    <row r="39" spans="2:8" ht="21" customHeight="1" x14ac:dyDescent="0.2">
      <c r="B39" s="142">
        <f>'Krok 1- Kalkulačka '!C44</f>
        <v>0</v>
      </c>
      <c r="C39" s="143" t="str">
        <f>'Krok 1- Kalkulačka '!D44</f>
        <v>vyberte</v>
      </c>
      <c r="D39" s="126">
        <f>'Krok 1- Kalkulačka '!E44</f>
        <v>0</v>
      </c>
      <c r="E39" s="143" t="str">
        <f>'Krok 1- Kalkulačka '!F44&amp;" "&amp;'Krok 1- Kalkulačka '!G44</f>
        <v xml:space="preserve"> </v>
      </c>
      <c r="F39" s="144">
        <f>'Krok 1- Kalkulačka '!AX44</f>
        <v>0</v>
      </c>
      <c r="G39" s="144">
        <f>'Krok 1- Kalkulačka '!AD44</f>
        <v>0</v>
      </c>
      <c r="H39" s="145">
        <f>'Krok 1- Kalkulačka '!AY44</f>
        <v>0</v>
      </c>
    </row>
    <row r="40" spans="2:8" ht="21" customHeight="1" x14ac:dyDescent="0.2">
      <c r="B40" s="142">
        <f>'Krok 1- Kalkulačka '!C45</f>
        <v>0</v>
      </c>
      <c r="C40" s="143" t="str">
        <f>'Krok 1- Kalkulačka '!D45</f>
        <v>vyberte</v>
      </c>
      <c r="D40" s="126">
        <f>'Krok 1- Kalkulačka '!E45</f>
        <v>0</v>
      </c>
      <c r="E40" s="143" t="str">
        <f>'Krok 1- Kalkulačka '!F45&amp;" "&amp;'Krok 1- Kalkulačka '!G45</f>
        <v xml:space="preserve"> </v>
      </c>
      <c r="F40" s="144">
        <f>'Krok 1- Kalkulačka '!AX45</f>
        <v>0</v>
      </c>
      <c r="G40" s="144">
        <f>'Krok 1- Kalkulačka '!AD45</f>
        <v>0</v>
      </c>
      <c r="H40" s="145">
        <f>'Krok 1- Kalkulačka '!AY45</f>
        <v>0</v>
      </c>
    </row>
    <row r="41" spans="2:8" ht="21" customHeight="1" x14ac:dyDescent="0.2">
      <c r="B41" s="142">
        <f>'Krok 1- Kalkulačka '!C46</f>
        <v>0</v>
      </c>
      <c r="C41" s="143" t="str">
        <f>'Krok 1- Kalkulačka '!D46</f>
        <v>vyberte</v>
      </c>
      <c r="D41" s="126">
        <f>'Krok 1- Kalkulačka '!E46</f>
        <v>0</v>
      </c>
      <c r="E41" s="143" t="str">
        <f>'Krok 1- Kalkulačka '!F46&amp;" "&amp;'Krok 1- Kalkulačka '!G46</f>
        <v xml:space="preserve"> </v>
      </c>
      <c r="F41" s="144">
        <f>'Krok 1- Kalkulačka '!AX46</f>
        <v>0</v>
      </c>
      <c r="G41" s="144">
        <f>'Krok 1- Kalkulačka '!AD46</f>
        <v>0</v>
      </c>
      <c r="H41" s="145">
        <f>'Krok 1- Kalkulačka '!AY46</f>
        <v>0</v>
      </c>
    </row>
    <row r="42" spans="2:8" ht="21" customHeight="1" x14ac:dyDescent="0.2">
      <c r="B42" s="142">
        <f>'Krok 1- Kalkulačka '!C47</f>
        <v>0</v>
      </c>
      <c r="C42" s="143" t="str">
        <f>'Krok 1- Kalkulačka '!D47</f>
        <v>vyberte</v>
      </c>
      <c r="D42" s="126">
        <f>'Krok 1- Kalkulačka '!E47</f>
        <v>0</v>
      </c>
      <c r="E42" s="143" t="str">
        <f>'Krok 1- Kalkulačka '!F47&amp;" "&amp;'Krok 1- Kalkulačka '!G47</f>
        <v xml:space="preserve"> </v>
      </c>
      <c r="F42" s="144">
        <f>'Krok 1- Kalkulačka '!AX47</f>
        <v>0</v>
      </c>
      <c r="G42" s="144">
        <f>'Krok 1- Kalkulačka '!AD47</f>
        <v>0</v>
      </c>
      <c r="H42" s="145">
        <f>'Krok 1- Kalkulačka '!AY47</f>
        <v>0</v>
      </c>
    </row>
    <row r="43" spans="2:8" ht="21" customHeight="1" x14ac:dyDescent="0.2">
      <c r="B43" s="142">
        <f>'Krok 1- Kalkulačka '!C48</f>
        <v>0</v>
      </c>
      <c r="C43" s="143" t="str">
        <f>'Krok 1- Kalkulačka '!D48</f>
        <v>vyberte</v>
      </c>
      <c r="D43" s="126">
        <f>'Krok 1- Kalkulačka '!E48</f>
        <v>0</v>
      </c>
      <c r="E43" s="143" t="str">
        <f>'Krok 1- Kalkulačka '!F48&amp;" "&amp;'Krok 1- Kalkulačka '!G48</f>
        <v xml:space="preserve"> </v>
      </c>
      <c r="F43" s="144">
        <f>'Krok 1- Kalkulačka '!AX48</f>
        <v>0</v>
      </c>
      <c r="G43" s="144">
        <f>'Krok 1- Kalkulačka '!AD48</f>
        <v>0</v>
      </c>
      <c r="H43" s="145">
        <f>'Krok 1- Kalkulačka '!AY48</f>
        <v>0</v>
      </c>
    </row>
    <row r="44" spans="2:8" ht="21" customHeight="1" x14ac:dyDescent="0.2">
      <c r="B44" s="142">
        <f>'Krok 1- Kalkulačka '!C49</f>
        <v>0</v>
      </c>
      <c r="C44" s="143" t="str">
        <f>'Krok 1- Kalkulačka '!D49</f>
        <v>vyberte</v>
      </c>
      <c r="D44" s="126">
        <f>'Krok 1- Kalkulačka '!E49</f>
        <v>0</v>
      </c>
      <c r="E44" s="143" t="str">
        <f>'Krok 1- Kalkulačka '!F49&amp;" "&amp;'Krok 1- Kalkulačka '!G49</f>
        <v xml:space="preserve"> </v>
      </c>
      <c r="F44" s="144">
        <f>'Krok 1- Kalkulačka '!AX49</f>
        <v>0</v>
      </c>
      <c r="G44" s="144">
        <f>'Krok 1- Kalkulačka '!AD49</f>
        <v>0</v>
      </c>
      <c r="H44" s="145">
        <f>'Krok 1- Kalkulačka '!AY49</f>
        <v>0</v>
      </c>
    </row>
    <row r="45" spans="2:8" ht="21" customHeight="1" x14ac:dyDescent="0.2">
      <c r="B45" s="142">
        <f>'Krok 1- Kalkulačka '!C50</f>
        <v>0</v>
      </c>
      <c r="C45" s="143" t="str">
        <f>'Krok 1- Kalkulačka '!D50</f>
        <v>vyberte</v>
      </c>
      <c r="D45" s="126">
        <f>'Krok 1- Kalkulačka '!E50</f>
        <v>0</v>
      </c>
      <c r="E45" s="143" t="str">
        <f>'Krok 1- Kalkulačka '!F50&amp;" "&amp;'Krok 1- Kalkulačka '!G50</f>
        <v xml:space="preserve"> </v>
      </c>
      <c r="F45" s="144">
        <f>'Krok 1- Kalkulačka '!AX50</f>
        <v>0</v>
      </c>
      <c r="G45" s="144">
        <f>'Krok 1- Kalkulačka '!AD50</f>
        <v>0</v>
      </c>
      <c r="H45" s="145">
        <f>'Krok 1- Kalkulačka '!AY50</f>
        <v>0</v>
      </c>
    </row>
    <row r="46" spans="2:8" ht="21" customHeight="1" x14ac:dyDescent="0.2">
      <c r="B46" s="142">
        <f>'Krok 1- Kalkulačka '!C51</f>
        <v>0</v>
      </c>
      <c r="C46" s="143" t="str">
        <f>'Krok 1- Kalkulačka '!D51</f>
        <v>vyberte</v>
      </c>
      <c r="D46" s="126">
        <f>'Krok 1- Kalkulačka '!E51</f>
        <v>0</v>
      </c>
      <c r="E46" s="143" t="str">
        <f>'Krok 1- Kalkulačka '!F51&amp;" "&amp;'Krok 1- Kalkulačka '!G51</f>
        <v xml:space="preserve"> </v>
      </c>
      <c r="F46" s="144">
        <f>'Krok 1- Kalkulačka '!AX51</f>
        <v>0</v>
      </c>
      <c r="G46" s="144">
        <f>'Krok 1- Kalkulačka '!AD51</f>
        <v>0</v>
      </c>
      <c r="H46" s="145">
        <f>'Krok 1- Kalkulačka '!AY51</f>
        <v>0</v>
      </c>
    </row>
    <row r="47" spans="2:8" ht="21" customHeight="1" x14ac:dyDescent="0.2">
      <c r="B47" s="142">
        <f>'Krok 1- Kalkulačka '!C52</f>
        <v>0</v>
      </c>
      <c r="C47" s="143" t="str">
        <f>'Krok 1- Kalkulačka '!D52</f>
        <v>vyberte</v>
      </c>
      <c r="D47" s="126">
        <f>'Krok 1- Kalkulačka '!E52</f>
        <v>0</v>
      </c>
      <c r="E47" s="143" t="str">
        <f>'Krok 1- Kalkulačka '!F52&amp;" "&amp;'Krok 1- Kalkulačka '!G52</f>
        <v xml:space="preserve"> </v>
      </c>
      <c r="F47" s="144">
        <f>'Krok 1- Kalkulačka '!AX52</f>
        <v>0</v>
      </c>
      <c r="G47" s="144">
        <f>'Krok 1- Kalkulačka '!AD52</f>
        <v>0</v>
      </c>
      <c r="H47" s="145">
        <f>'Krok 1- Kalkulačka '!AY52</f>
        <v>0</v>
      </c>
    </row>
    <row r="48" spans="2:8" ht="21" customHeight="1" x14ac:dyDescent="0.2">
      <c r="B48" s="142">
        <f>'Krok 1- Kalkulačka '!C53</f>
        <v>0</v>
      </c>
      <c r="C48" s="143" t="str">
        <f>'Krok 1- Kalkulačka '!D53</f>
        <v>vyberte</v>
      </c>
      <c r="D48" s="126">
        <f>'Krok 1- Kalkulačka '!E53</f>
        <v>0</v>
      </c>
      <c r="E48" s="143" t="str">
        <f>'Krok 1- Kalkulačka '!F53&amp;" "&amp;'Krok 1- Kalkulačka '!G53</f>
        <v xml:space="preserve"> </v>
      </c>
      <c r="F48" s="144">
        <f>'Krok 1- Kalkulačka '!AX53</f>
        <v>0</v>
      </c>
      <c r="G48" s="144">
        <f>'Krok 1- Kalkulačka '!AD53</f>
        <v>0</v>
      </c>
      <c r="H48" s="145">
        <f>'Krok 1- Kalkulačka '!AY53</f>
        <v>0</v>
      </c>
    </row>
    <row r="49" spans="2:8" ht="21" customHeight="1" x14ac:dyDescent="0.2">
      <c r="B49" s="142">
        <f>'Krok 1- Kalkulačka '!C54</f>
        <v>0</v>
      </c>
      <c r="C49" s="143" t="str">
        <f>'Krok 1- Kalkulačka '!D54</f>
        <v>vyberte</v>
      </c>
      <c r="D49" s="126">
        <f>'Krok 1- Kalkulačka '!E54</f>
        <v>0</v>
      </c>
      <c r="E49" s="143" t="str">
        <f>'Krok 1- Kalkulačka '!F54&amp;" "&amp;'Krok 1- Kalkulačka '!G54</f>
        <v xml:space="preserve"> </v>
      </c>
      <c r="F49" s="144">
        <f>'Krok 1- Kalkulačka '!AX54</f>
        <v>0</v>
      </c>
      <c r="G49" s="144">
        <f>'Krok 1- Kalkulačka '!AD54</f>
        <v>0</v>
      </c>
      <c r="H49" s="145">
        <f>'Krok 1- Kalkulačka '!AY54</f>
        <v>0</v>
      </c>
    </row>
    <row r="50" spans="2:8" ht="21" customHeight="1" x14ac:dyDescent="0.2">
      <c r="B50" s="142">
        <f>'Krok 1- Kalkulačka '!C55</f>
        <v>0</v>
      </c>
      <c r="C50" s="143" t="str">
        <f>'Krok 1- Kalkulačka '!D55</f>
        <v>vyberte</v>
      </c>
      <c r="D50" s="126">
        <f>'Krok 1- Kalkulačka '!E55</f>
        <v>0</v>
      </c>
      <c r="E50" s="143" t="str">
        <f>'Krok 1- Kalkulačka '!F55&amp;" "&amp;'Krok 1- Kalkulačka '!G55</f>
        <v xml:space="preserve"> </v>
      </c>
      <c r="F50" s="144">
        <f>'Krok 1- Kalkulačka '!AX55</f>
        <v>0</v>
      </c>
      <c r="G50" s="144">
        <f>'Krok 1- Kalkulačka '!AD55</f>
        <v>0</v>
      </c>
      <c r="H50" s="145">
        <f>'Krok 1- Kalkulačka '!AY55</f>
        <v>0</v>
      </c>
    </row>
    <row r="51" spans="2:8" ht="21" customHeight="1" x14ac:dyDescent="0.2">
      <c r="B51" s="142">
        <f>'Krok 1- Kalkulačka '!C56</f>
        <v>0</v>
      </c>
      <c r="C51" s="143" t="str">
        <f>'Krok 1- Kalkulačka '!D56</f>
        <v>vyberte</v>
      </c>
      <c r="D51" s="126">
        <f>'Krok 1- Kalkulačka '!E56</f>
        <v>0</v>
      </c>
      <c r="E51" s="143" t="str">
        <f>'Krok 1- Kalkulačka '!F56&amp;" "&amp;'Krok 1- Kalkulačka '!G56</f>
        <v xml:space="preserve"> </v>
      </c>
      <c r="F51" s="144">
        <f>'Krok 1- Kalkulačka '!AX56</f>
        <v>0</v>
      </c>
      <c r="G51" s="144">
        <f>'Krok 1- Kalkulačka '!AD56</f>
        <v>0</v>
      </c>
      <c r="H51" s="145">
        <f>'Krok 1- Kalkulačka '!AY56</f>
        <v>0</v>
      </c>
    </row>
    <row r="52" spans="2:8" ht="21" customHeight="1" x14ac:dyDescent="0.2">
      <c r="B52" s="142">
        <f>'Krok 1- Kalkulačka '!C57</f>
        <v>0</v>
      </c>
      <c r="C52" s="143" t="str">
        <f>'Krok 1- Kalkulačka '!D57</f>
        <v>vyberte</v>
      </c>
      <c r="D52" s="126">
        <f>'Krok 1- Kalkulačka '!E57</f>
        <v>0</v>
      </c>
      <c r="E52" s="143" t="str">
        <f>'Krok 1- Kalkulačka '!F57&amp;" "&amp;'Krok 1- Kalkulačka '!G57</f>
        <v xml:space="preserve"> </v>
      </c>
      <c r="F52" s="144">
        <f>'Krok 1- Kalkulačka '!AX57</f>
        <v>0</v>
      </c>
      <c r="G52" s="144">
        <f>'Krok 1- Kalkulačka '!AD57</f>
        <v>0</v>
      </c>
      <c r="H52" s="145">
        <f>'Krok 1- Kalkulačka '!AY57</f>
        <v>0</v>
      </c>
    </row>
    <row r="53" spans="2:8" ht="21" customHeight="1" x14ac:dyDescent="0.2">
      <c r="B53" s="142">
        <f>'Krok 1- Kalkulačka '!C58</f>
        <v>0</v>
      </c>
      <c r="C53" s="143" t="str">
        <f>'Krok 1- Kalkulačka '!D58</f>
        <v>vyberte</v>
      </c>
      <c r="D53" s="126">
        <f>'Krok 1- Kalkulačka '!E58</f>
        <v>0</v>
      </c>
      <c r="E53" s="143" t="str">
        <f>'Krok 1- Kalkulačka '!F58&amp;" "&amp;'Krok 1- Kalkulačka '!G58</f>
        <v xml:space="preserve"> </v>
      </c>
      <c r="F53" s="144">
        <f>'Krok 1- Kalkulačka '!AX58</f>
        <v>0</v>
      </c>
      <c r="G53" s="144">
        <f>'Krok 1- Kalkulačka '!AD58</f>
        <v>0</v>
      </c>
      <c r="H53" s="145">
        <f>'Krok 1- Kalkulačka '!AY58</f>
        <v>0</v>
      </c>
    </row>
    <row r="54" spans="2:8" ht="21" customHeight="1" x14ac:dyDescent="0.2">
      <c r="B54" s="142">
        <f>'Krok 1- Kalkulačka '!C59</f>
        <v>0</v>
      </c>
      <c r="C54" s="143" t="str">
        <f>'Krok 1- Kalkulačka '!D59</f>
        <v>vyberte</v>
      </c>
      <c r="D54" s="126">
        <f>'Krok 1- Kalkulačka '!E59</f>
        <v>0</v>
      </c>
      <c r="E54" s="143" t="str">
        <f>'Krok 1- Kalkulačka '!F59&amp;" "&amp;'Krok 1- Kalkulačka '!G59</f>
        <v xml:space="preserve"> </v>
      </c>
      <c r="F54" s="144">
        <f>'Krok 1- Kalkulačka '!AX59</f>
        <v>0</v>
      </c>
      <c r="G54" s="144">
        <f>'Krok 1- Kalkulačka '!AD59</f>
        <v>0</v>
      </c>
      <c r="H54" s="145">
        <f>'Krok 1- Kalkulačka '!AY59</f>
        <v>0</v>
      </c>
    </row>
    <row r="55" spans="2:8" ht="21" customHeight="1" thickBot="1" x14ac:dyDescent="0.25">
      <c r="B55" s="142">
        <f>'Krok 1- Kalkulačka '!C60</f>
        <v>0</v>
      </c>
      <c r="C55" s="143" t="str">
        <f>'Krok 1- Kalkulačka '!D60</f>
        <v>vyberte</v>
      </c>
      <c r="D55" s="137">
        <f>'Krok 1- Kalkulačka '!E60</f>
        <v>0</v>
      </c>
      <c r="E55" s="143" t="str">
        <f>'Krok 1- Kalkulačka '!F60&amp;" "&amp;'Krok 1- Kalkulačka '!G60</f>
        <v xml:space="preserve"> </v>
      </c>
      <c r="F55" s="144">
        <f>'Krok 1- Kalkulačka '!AX60</f>
        <v>0</v>
      </c>
      <c r="G55" s="144">
        <f>'Krok 1- Kalkulačka '!AD60</f>
        <v>0</v>
      </c>
      <c r="H55" s="145">
        <f>'Krok 1- Kalkulačka '!AY60</f>
        <v>0</v>
      </c>
    </row>
    <row r="56" spans="2:8" ht="33" customHeight="1" thickBot="1" x14ac:dyDescent="0.25">
      <c r="B56" s="138" t="str">
        <f>'Krok 1- Kalkulačka '!B61</f>
        <v>Celkom</v>
      </c>
      <c r="C56" s="139">
        <f>'Krok 1- Kalkulačka '!C61</f>
        <v>0</v>
      </c>
      <c r="D56" s="139">
        <f>'Krok 1- Kalkulačka '!E61</f>
        <v>0</v>
      </c>
      <c r="E56" s="139">
        <f>'Krok 1- Kalkulačka '!F61</f>
        <v>0</v>
      </c>
      <c r="F56" s="140">
        <f>SUM(F6:F55)</f>
        <v>0</v>
      </c>
      <c r="G56" s="140">
        <f t="shared" ref="G56" si="0">SUM(G6:G55)</f>
        <v>0</v>
      </c>
      <c r="H56" s="140">
        <f>SUM(H6:H55)</f>
        <v>0</v>
      </c>
    </row>
  </sheetData>
  <sheetProtection algorithmName="SHA-512" hashValue="xjyyBjlqB+ix7a+Yb1bAcbsJgjNBNDX8IaTKvpR1iOTc3b3D5LopFCvGsZyS4b/3I3NzcAzpz3TE+zMJNFQByw==" saltValue="38HdtjnZ9M+53RLIvlV2cA==" spinCount="100000" sheet="1" objects="1" scenarios="1"/>
  <mergeCells count="1">
    <mergeCell ref="A1:I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2"/>
  <sheetViews>
    <sheetView zoomScale="80" zoomScaleNormal="80" workbookViewId="0">
      <selection activeCell="B22" sqref="B22"/>
    </sheetView>
  </sheetViews>
  <sheetFormatPr defaultColWidth="9.140625" defaultRowHeight="12.75" x14ac:dyDescent="0.2"/>
  <cols>
    <col min="1" max="1" width="3.7109375" style="74" customWidth="1"/>
    <col min="2" max="2" width="8.5703125" style="74" customWidth="1"/>
    <col min="3" max="3" width="12.42578125" style="74" customWidth="1"/>
    <col min="4" max="4" width="37.42578125" style="74" customWidth="1"/>
    <col min="5" max="5" width="20" style="74" customWidth="1"/>
    <col min="6" max="6" width="9.5703125" style="92" customWidth="1"/>
    <col min="7" max="7" width="28" style="74" customWidth="1"/>
    <col min="8" max="8" width="10.28515625" style="74" customWidth="1"/>
    <col min="9" max="9" width="12.85546875" style="74" customWidth="1"/>
    <col min="10" max="10" width="20.7109375" style="74" customWidth="1"/>
    <col min="11" max="12" width="12.5703125" style="74" customWidth="1"/>
    <col min="13" max="13" width="13" style="74" customWidth="1"/>
    <col min="14" max="14" width="15.7109375" style="74" customWidth="1"/>
    <col min="15" max="16384" width="9.140625" style="74"/>
  </cols>
  <sheetData>
    <row r="1" spans="2:13" ht="15.75" x14ac:dyDescent="0.2">
      <c r="B1" s="400" t="s">
        <v>203</v>
      </c>
      <c r="C1" s="400"/>
      <c r="D1" s="400"/>
      <c r="E1" s="400"/>
      <c r="F1" s="400"/>
      <c r="G1" s="400"/>
      <c r="H1" s="400"/>
      <c r="I1" s="400"/>
      <c r="J1" s="400"/>
      <c r="K1" s="400"/>
    </row>
    <row r="2" spans="2:13" ht="33" customHeight="1" x14ac:dyDescent="0.2">
      <c r="B2" s="125"/>
      <c r="C2" s="125"/>
      <c r="D2" s="127"/>
      <c r="E2" s="127"/>
      <c r="F2" s="128"/>
      <c r="G2" s="125"/>
    </row>
    <row r="3" spans="2:13" ht="15" hidden="1" customHeight="1" x14ac:dyDescent="0.2">
      <c r="D3" s="129"/>
      <c r="E3" s="129"/>
      <c r="F3" s="130"/>
    </row>
    <row r="4" spans="2:13" ht="15" hidden="1" customHeight="1" x14ac:dyDescent="0.2">
      <c r="D4" s="129"/>
      <c r="E4" s="129"/>
      <c r="F4" s="130"/>
    </row>
    <row r="5" spans="2:13" ht="15" hidden="1" customHeight="1" x14ac:dyDescent="0.2">
      <c r="D5" s="129"/>
      <c r="E5" s="129"/>
      <c r="F5" s="130"/>
    </row>
    <row r="6" spans="2:13" ht="15" hidden="1" customHeight="1" x14ac:dyDescent="0.2">
      <c r="D6" s="129"/>
      <c r="E6" s="129"/>
      <c r="F6" s="130"/>
    </row>
    <row r="7" spans="2:13" ht="15" hidden="1" customHeight="1" x14ac:dyDescent="0.2">
      <c r="D7" s="129"/>
      <c r="E7" s="129"/>
      <c r="F7" s="130"/>
    </row>
    <row r="8" spans="2:13" ht="30.75" hidden="1" customHeight="1" x14ac:dyDescent="0.2">
      <c r="D8" s="129"/>
      <c r="E8" s="129"/>
      <c r="F8" s="130"/>
    </row>
    <row r="9" spans="2:13" ht="49.5" hidden="1" customHeight="1" x14ac:dyDescent="0.2">
      <c r="D9" s="129"/>
      <c r="E9" s="129"/>
      <c r="F9" s="130"/>
    </row>
    <row r="10" spans="2:13" ht="13.5" hidden="1" customHeight="1" x14ac:dyDescent="0.2">
      <c r="D10" s="131"/>
      <c r="E10" s="131"/>
      <c r="F10" s="132"/>
    </row>
    <row r="11" spans="2:13" ht="16.5" hidden="1" customHeight="1" x14ac:dyDescent="0.2">
      <c r="D11" s="132"/>
      <c r="E11" s="132"/>
      <c r="F11" s="133"/>
    </row>
    <row r="12" spans="2:13" ht="17.25" hidden="1" customHeight="1" x14ac:dyDescent="0.2">
      <c r="D12" s="134"/>
      <c r="E12" s="134"/>
      <c r="F12" s="135"/>
    </row>
    <row r="13" spans="2:13" ht="15" hidden="1" x14ac:dyDescent="0.2">
      <c r="B13" s="83"/>
      <c r="C13" s="83"/>
    </row>
    <row r="14" spans="2:13" ht="16.5" thickBot="1" x14ac:dyDescent="0.25">
      <c r="B14" s="407" t="s">
        <v>122</v>
      </c>
      <c r="C14" s="407"/>
      <c r="D14" s="407"/>
      <c r="E14" s="407"/>
      <c r="F14" s="407"/>
      <c r="G14" s="407"/>
      <c r="H14" s="407"/>
      <c r="I14" s="407"/>
      <c r="J14" s="407"/>
      <c r="K14" s="407"/>
    </row>
    <row r="15" spans="2:13" ht="27.75" customHeight="1" x14ac:dyDescent="0.2">
      <c r="B15" s="412" t="s">
        <v>123</v>
      </c>
      <c r="C15" s="413"/>
      <c r="D15" s="413"/>
      <c r="E15" s="413"/>
      <c r="F15" s="413"/>
      <c r="G15" s="413"/>
      <c r="H15" s="413"/>
      <c r="I15" s="413"/>
      <c r="J15" s="413"/>
      <c r="K15" s="414"/>
      <c r="L15" s="147" t="s">
        <v>124</v>
      </c>
      <c r="M15" s="148" t="s">
        <v>125</v>
      </c>
    </row>
    <row r="16" spans="2:13" ht="12.75" customHeight="1" x14ac:dyDescent="0.2">
      <c r="B16" s="408" t="s">
        <v>121</v>
      </c>
      <c r="C16" s="410" t="s">
        <v>168</v>
      </c>
      <c r="D16" s="410" t="s">
        <v>155</v>
      </c>
      <c r="E16" s="415" t="s">
        <v>157</v>
      </c>
      <c r="F16" s="410" t="s">
        <v>100</v>
      </c>
      <c r="G16" s="410" t="s">
        <v>160</v>
      </c>
      <c r="H16" s="410" t="s">
        <v>126</v>
      </c>
      <c r="I16" s="415" t="s">
        <v>127</v>
      </c>
      <c r="J16" s="410" t="s">
        <v>158</v>
      </c>
      <c r="K16" s="410" t="s">
        <v>159</v>
      </c>
      <c r="L16" s="401" t="s">
        <v>128</v>
      </c>
      <c r="M16" s="403" t="s">
        <v>129</v>
      </c>
    </row>
    <row r="17" spans="2:13" x14ac:dyDescent="0.2">
      <c r="B17" s="408"/>
      <c r="C17" s="410"/>
      <c r="D17" s="410"/>
      <c r="E17" s="416"/>
      <c r="F17" s="410"/>
      <c r="G17" s="410"/>
      <c r="H17" s="410"/>
      <c r="I17" s="416"/>
      <c r="J17" s="410"/>
      <c r="K17" s="410"/>
      <c r="L17" s="401"/>
      <c r="M17" s="403"/>
    </row>
    <row r="18" spans="2:13" x14ac:dyDescent="0.2">
      <c r="B18" s="408"/>
      <c r="C18" s="410"/>
      <c r="D18" s="410"/>
      <c r="E18" s="416"/>
      <c r="F18" s="410"/>
      <c r="G18" s="410"/>
      <c r="H18" s="410"/>
      <c r="I18" s="416"/>
      <c r="J18" s="410"/>
      <c r="K18" s="410"/>
      <c r="L18" s="401"/>
      <c r="M18" s="403"/>
    </row>
    <row r="19" spans="2:13" x14ac:dyDescent="0.2">
      <c r="B19" s="408"/>
      <c r="C19" s="410"/>
      <c r="D19" s="410"/>
      <c r="E19" s="416"/>
      <c r="F19" s="410"/>
      <c r="G19" s="410"/>
      <c r="H19" s="410"/>
      <c r="I19" s="416"/>
      <c r="J19" s="410"/>
      <c r="K19" s="410"/>
      <c r="L19" s="401"/>
      <c r="M19" s="403"/>
    </row>
    <row r="20" spans="2:13" x14ac:dyDescent="0.2">
      <c r="B20" s="408"/>
      <c r="C20" s="410"/>
      <c r="D20" s="410"/>
      <c r="E20" s="416"/>
      <c r="F20" s="410"/>
      <c r="G20" s="410"/>
      <c r="H20" s="410"/>
      <c r="I20" s="416"/>
      <c r="J20" s="410"/>
      <c r="K20" s="410"/>
      <c r="L20" s="401"/>
      <c r="M20" s="403"/>
    </row>
    <row r="21" spans="2:13" ht="13.5" thickBot="1" x14ac:dyDescent="0.25">
      <c r="B21" s="409"/>
      <c r="C21" s="411"/>
      <c r="D21" s="411"/>
      <c r="E21" s="417"/>
      <c r="F21" s="411"/>
      <c r="G21" s="411"/>
      <c r="H21" s="411"/>
      <c r="I21" s="417"/>
      <c r="J21" s="411"/>
      <c r="K21" s="411"/>
      <c r="L21" s="402"/>
      <c r="M21" s="404"/>
    </row>
    <row r="22" spans="2:13" ht="20.25" customHeight="1" x14ac:dyDescent="0.2">
      <c r="B22" s="150">
        <f>'Krok 1- Kalkulačka '!C11</f>
        <v>0</v>
      </c>
      <c r="C22" s="151" t="str">
        <f>'Krok 1- Kalkulačka '!D11</f>
        <v>vyberte</v>
      </c>
      <c r="D22" s="151">
        <f>'Krok 1- Kalkulačka '!E11</f>
        <v>0</v>
      </c>
      <c r="E22" s="151" t="str">
        <f>'Krok 1- Kalkulačka '!F11&amp;" "&amp;'Krok 1- Kalkulačka '!G11</f>
        <v xml:space="preserve"> </v>
      </c>
      <c r="F22" s="152">
        <f>'Krok 1- Kalkulačka '!I11</f>
        <v>0</v>
      </c>
      <c r="G22" s="151">
        <f>'Krok 1- Kalkulačka '!J11</f>
        <v>0</v>
      </c>
      <c r="H22" s="153">
        <f>'Krok 1- Kalkulačka '!K11</f>
        <v>0</v>
      </c>
      <c r="I22" s="153">
        <f>'Krok 1- Kalkulačka '!M11</f>
        <v>0</v>
      </c>
      <c r="J22" s="154">
        <f>'Krok 1- Kalkulačka '!AV11</f>
        <v>0</v>
      </c>
      <c r="K22" s="154">
        <f>'Krok 1- Kalkulačka '!AX11</f>
        <v>0</v>
      </c>
      <c r="L22" s="154">
        <f>'Krok 1- Kalkulačka '!AD11</f>
        <v>0</v>
      </c>
      <c r="M22" s="155">
        <f>'Krok 1- Kalkulačka '!AY11</f>
        <v>0</v>
      </c>
    </row>
    <row r="23" spans="2:13" ht="20.25" customHeight="1" x14ac:dyDescent="0.2">
      <c r="B23" s="149">
        <f>'Krok 1- Kalkulačka '!C12</f>
        <v>0</v>
      </c>
      <c r="C23" s="114" t="str">
        <f>'Krok 1- Kalkulačka '!D12</f>
        <v>vyberte</v>
      </c>
      <c r="D23" s="114">
        <f>'Krok 1- Kalkulačka '!E12</f>
        <v>0</v>
      </c>
      <c r="E23" s="151" t="str">
        <f>'Krok 1- Kalkulačka '!F12&amp;" "&amp;'Krok 1- Kalkulačka '!G12</f>
        <v xml:space="preserve"> </v>
      </c>
      <c r="F23" s="115">
        <f>'Krok 1- Kalkulačka '!I12</f>
        <v>0</v>
      </c>
      <c r="G23" s="114">
        <f>'Krok 1- Kalkulačka '!J12</f>
        <v>0</v>
      </c>
      <c r="H23" s="146">
        <f>'Krok 1- Kalkulačka '!K12</f>
        <v>0</v>
      </c>
      <c r="I23" s="146">
        <f>'Krok 1- Kalkulačka '!M12</f>
        <v>0</v>
      </c>
      <c r="J23" s="154">
        <f>'Krok 1- Kalkulačka '!AV12</f>
        <v>0</v>
      </c>
      <c r="K23" s="154">
        <f>'Krok 1- Kalkulačka '!AX12</f>
        <v>0</v>
      </c>
      <c r="L23" s="136">
        <f>'Krok 1- Kalkulačka '!AD12</f>
        <v>0</v>
      </c>
      <c r="M23" s="156">
        <f>'Krok 1- Kalkulačka '!AY12</f>
        <v>0</v>
      </c>
    </row>
    <row r="24" spans="2:13" ht="20.25" customHeight="1" x14ac:dyDescent="0.2">
      <c r="B24" s="149">
        <f>'Krok 1- Kalkulačka '!C13</f>
        <v>0</v>
      </c>
      <c r="C24" s="114" t="str">
        <f>'Krok 1- Kalkulačka '!D13</f>
        <v>vyberte</v>
      </c>
      <c r="D24" s="114">
        <f>'Krok 1- Kalkulačka '!E13</f>
        <v>0</v>
      </c>
      <c r="E24" s="151" t="str">
        <f>'Krok 1- Kalkulačka '!F13&amp;" "&amp;'Krok 1- Kalkulačka '!G13</f>
        <v xml:space="preserve"> </v>
      </c>
      <c r="F24" s="115">
        <f>'Krok 1- Kalkulačka '!I13</f>
        <v>0</v>
      </c>
      <c r="G24" s="114">
        <f>'Krok 1- Kalkulačka '!J13</f>
        <v>0</v>
      </c>
      <c r="H24" s="146">
        <f>'Krok 1- Kalkulačka '!K13</f>
        <v>0</v>
      </c>
      <c r="I24" s="146">
        <f>'Krok 1- Kalkulačka '!M13</f>
        <v>0</v>
      </c>
      <c r="J24" s="154">
        <f>'Krok 1- Kalkulačka '!AV13</f>
        <v>0</v>
      </c>
      <c r="K24" s="154">
        <f>'Krok 1- Kalkulačka '!AX13</f>
        <v>0</v>
      </c>
      <c r="L24" s="136">
        <f>'Krok 1- Kalkulačka '!AD13</f>
        <v>0</v>
      </c>
      <c r="M24" s="156">
        <f>'Krok 1- Kalkulačka '!AY13</f>
        <v>0</v>
      </c>
    </row>
    <row r="25" spans="2:13" ht="20.25" customHeight="1" x14ac:dyDescent="0.2">
      <c r="B25" s="149">
        <f>'Krok 1- Kalkulačka '!C14</f>
        <v>0</v>
      </c>
      <c r="C25" s="114" t="str">
        <f>'Krok 1- Kalkulačka '!D14</f>
        <v>vyberte</v>
      </c>
      <c r="D25" s="114">
        <f>'Krok 1- Kalkulačka '!E14</f>
        <v>0</v>
      </c>
      <c r="E25" s="151" t="str">
        <f>'Krok 1- Kalkulačka '!F14&amp;" "&amp;'Krok 1- Kalkulačka '!G14</f>
        <v xml:space="preserve"> </v>
      </c>
      <c r="F25" s="115">
        <f>'Krok 1- Kalkulačka '!I14</f>
        <v>0</v>
      </c>
      <c r="G25" s="114">
        <f>'Krok 1- Kalkulačka '!J14</f>
        <v>0</v>
      </c>
      <c r="H25" s="146">
        <f>'Krok 1- Kalkulačka '!K14</f>
        <v>0</v>
      </c>
      <c r="I25" s="146">
        <f>'Krok 1- Kalkulačka '!M14</f>
        <v>0</v>
      </c>
      <c r="J25" s="154">
        <f>'Krok 1- Kalkulačka '!AV14</f>
        <v>0</v>
      </c>
      <c r="K25" s="154">
        <f>'Krok 1- Kalkulačka '!AX14</f>
        <v>0</v>
      </c>
      <c r="L25" s="136">
        <f>'Krok 1- Kalkulačka '!AD14</f>
        <v>0</v>
      </c>
      <c r="M25" s="156">
        <f>'Krok 1- Kalkulačka '!AY14</f>
        <v>0</v>
      </c>
    </row>
    <row r="26" spans="2:13" ht="20.25" customHeight="1" x14ac:dyDescent="0.2">
      <c r="B26" s="149">
        <f>'Krok 1- Kalkulačka '!C15</f>
        <v>0</v>
      </c>
      <c r="C26" s="114" t="str">
        <f>'Krok 1- Kalkulačka '!D15</f>
        <v>vyberte</v>
      </c>
      <c r="D26" s="114">
        <f>'Krok 1- Kalkulačka '!E15</f>
        <v>0</v>
      </c>
      <c r="E26" s="151" t="str">
        <f>'Krok 1- Kalkulačka '!F15&amp;" "&amp;'Krok 1- Kalkulačka '!G15</f>
        <v xml:space="preserve"> </v>
      </c>
      <c r="F26" s="115">
        <f>'Krok 1- Kalkulačka '!I15</f>
        <v>0</v>
      </c>
      <c r="G26" s="114">
        <f>'Krok 1- Kalkulačka '!J15</f>
        <v>0</v>
      </c>
      <c r="H26" s="146">
        <f>'Krok 1- Kalkulačka '!K15</f>
        <v>0</v>
      </c>
      <c r="I26" s="146">
        <f>'Krok 1- Kalkulačka '!M15</f>
        <v>0</v>
      </c>
      <c r="J26" s="154">
        <f>'Krok 1- Kalkulačka '!AV15</f>
        <v>0</v>
      </c>
      <c r="K26" s="154">
        <f>'Krok 1- Kalkulačka '!AX15</f>
        <v>0</v>
      </c>
      <c r="L26" s="136">
        <f>'Krok 1- Kalkulačka '!AD15</f>
        <v>0</v>
      </c>
      <c r="M26" s="156">
        <f>'Krok 1- Kalkulačka '!AY15</f>
        <v>0</v>
      </c>
    </row>
    <row r="27" spans="2:13" ht="20.25" customHeight="1" x14ac:dyDescent="0.2">
      <c r="B27" s="149">
        <f>'Krok 1- Kalkulačka '!C16</f>
        <v>0</v>
      </c>
      <c r="C27" s="114" t="str">
        <f>'Krok 1- Kalkulačka '!D16</f>
        <v>vyberte</v>
      </c>
      <c r="D27" s="114">
        <f>'Krok 1- Kalkulačka '!E16</f>
        <v>0</v>
      </c>
      <c r="E27" s="151" t="str">
        <f>'Krok 1- Kalkulačka '!F16&amp;" "&amp;'Krok 1- Kalkulačka '!G16</f>
        <v xml:space="preserve"> </v>
      </c>
      <c r="F27" s="115">
        <f>'Krok 1- Kalkulačka '!I16</f>
        <v>0</v>
      </c>
      <c r="G27" s="114">
        <f>'Krok 1- Kalkulačka '!J16</f>
        <v>0</v>
      </c>
      <c r="H27" s="146">
        <f>'Krok 1- Kalkulačka '!K16</f>
        <v>0</v>
      </c>
      <c r="I27" s="146">
        <f>'Krok 1- Kalkulačka '!M16</f>
        <v>0</v>
      </c>
      <c r="J27" s="154">
        <f>'Krok 1- Kalkulačka '!AV16</f>
        <v>0</v>
      </c>
      <c r="K27" s="154">
        <f>'Krok 1- Kalkulačka '!AX16</f>
        <v>0</v>
      </c>
      <c r="L27" s="136">
        <f>'Krok 1- Kalkulačka '!AD16</f>
        <v>0</v>
      </c>
      <c r="M27" s="156">
        <f>'Krok 1- Kalkulačka '!AY16</f>
        <v>0</v>
      </c>
    </row>
    <row r="28" spans="2:13" ht="20.25" customHeight="1" x14ac:dyDescent="0.2">
      <c r="B28" s="149">
        <f>'Krok 1- Kalkulačka '!C17</f>
        <v>0</v>
      </c>
      <c r="C28" s="114" t="str">
        <f>'Krok 1- Kalkulačka '!D17</f>
        <v>vyberte</v>
      </c>
      <c r="D28" s="114">
        <f>'Krok 1- Kalkulačka '!E17</f>
        <v>0</v>
      </c>
      <c r="E28" s="151" t="str">
        <f>'Krok 1- Kalkulačka '!F17&amp;" "&amp;'Krok 1- Kalkulačka '!G17</f>
        <v xml:space="preserve"> </v>
      </c>
      <c r="F28" s="115">
        <f>'Krok 1- Kalkulačka '!I17</f>
        <v>0</v>
      </c>
      <c r="G28" s="114">
        <f>'Krok 1- Kalkulačka '!J17</f>
        <v>0</v>
      </c>
      <c r="H28" s="146">
        <f>'Krok 1- Kalkulačka '!K17</f>
        <v>0</v>
      </c>
      <c r="I28" s="146">
        <f>'Krok 1- Kalkulačka '!M17</f>
        <v>0</v>
      </c>
      <c r="J28" s="154">
        <f>'Krok 1- Kalkulačka '!AV17</f>
        <v>0</v>
      </c>
      <c r="K28" s="154">
        <f>'Krok 1- Kalkulačka '!AX17</f>
        <v>0</v>
      </c>
      <c r="L28" s="136">
        <f>'Krok 1- Kalkulačka '!AD17</f>
        <v>0</v>
      </c>
      <c r="M28" s="156">
        <f>'Krok 1- Kalkulačka '!AY17</f>
        <v>0</v>
      </c>
    </row>
    <row r="29" spans="2:13" ht="20.25" customHeight="1" x14ac:dyDescent="0.2">
      <c r="B29" s="149">
        <f>'Krok 1- Kalkulačka '!C18</f>
        <v>0</v>
      </c>
      <c r="C29" s="114" t="str">
        <f>'Krok 1- Kalkulačka '!D18</f>
        <v>vyberte</v>
      </c>
      <c r="D29" s="114">
        <f>'Krok 1- Kalkulačka '!E18</f>
        <v>0</v>
      </c>
      <c r="E29" s="151" t="str">
        <f>'Krok 1- Kalkulačka '!F18&amp;" "&amp;'Krok 1- Kalkulačka '!G18</f>
        <v xml:space="preserve"> </v>
      </c>
      <c r="F29" s="115">
        <f>'Krok 1- Kalkulačka '!I18</f>
        <v>0</v>
      </c>
      <c r="G29" s="114">
        <f>'Krok 1- Kalkulačka '!J18</f>
        <v>0</v>
      </c>
      <c r="H29" s="146">
        <f>'Krok 1- Kalkulačka '!K18</f>
        <v>0</v>
      </c>
      <c r="I29" s="146">
        <f>'Krok 1- Kalkulačka '!M18</f>
        <v>0</v>
      </c>
      <c r="J29" s="154">
        <f>'Krok 1- Kalkulačka '!AV18</f>
        <v>0</v>
      </c>
      <c r="K29" s="154">
        <f>'Krok 1- Kalkulačka '!AX18</f>
        <v>0</v>
      </c>
      <c r="L29" s="136">
        <f>'Krok 1- Kalkulačka '!AD18</f>
        <v>0</v>
      </c>
      <c r="M29" s="156">
        <f>'Krok 1- Kalkulačka '!AY18</f>
        <v>0</v>
      </c>
    </row>
    <row r="30" spans="2:13" ht="14.25" customHeight="1" x14ac:dyDescent="0.2">
      <c r="B30" s="149">
        <f>'Krok 1- Kalkulačka '!C19</f>
        <v>0</v>
      </c>
      <c r="C30" s="114" t="str">
        <f>'Krok 1- Kalkulačka '!D19</f>
        <v>vyberte</v>
      </c>
      <c r="D30" s="114">
        <f>'Krok 1- Kalkulačka '!E19</f>
        <v>0</v>
      </c>
      <c r="E30" s="151" t="str">
        <f>'Krok 1- Kalkulačka '!F19&amp;" "&amp;'Krok 1- Kalkulačka '!G19</f>
        <v xml:space="preserve"> </v>
      </c>
      <c r="F30" s="115">
        <f>'Krok 1- Kalkulačka '!I19</f>
        <v>0</v>
      </c>
      <c r="G30" s="114">
        <f>'Krok 1- Kalkulačka '!J19</f>
        <v>0</v>
      </c>
      <c r="H30" s="146">
        <f>'Krok 1- Kalkulačka '!K19</f>
        <v>0</v>
      </c>
      <c r="I30" s="146">
        <f>'Krok 1- Kalkulačka '!M19</f>
        <v>0</v>
      </c>
      <c r="J30" s="154">
        <f>'Krok 1- Kalkulačka '!AV19</f>
        <v>0</v>
      </c>
      <c r="K30" s="154">
        <f>'Krok 1- Kalkulačka '!AX19</f>
        <v>0</v>
      </c>
      <c r="L30" s="136">
        <f>'Krok 1- Kalkulačka '!AD19</f>
        <v>0</v>
      </c>
      <c r="M30" s="156">
        <f>'Krok 1- Kalkulačka '!AY19</f>
        <v>0</v>
      </c>
    </row>
    <row r="31" spans="2:13" ht="14.25" customHeight="1" x14ac:dyDescent="0.2">
      <c r="B31" s="149">
        <f>'Krok 1- Kalkulačka '!C20</f>
        <v>0</v>
      </c>
      <c r="C31" s="114" t="str">
        <f>'Krok 1- Kalkulačka '!D20</f>
        <v>vyberte</v>
      </c>
      <c r="D31" s="114">
        <f>'Krok 1- Kalkulačka '!E20</f>
        <v>0</v>
      </c>
      <c r="E31" s="151" t="str">
        <f>'Krok 1- Kalkulačka '!F20&amp;" "&amp;'Krok 1- Kalkulačka '!G20</f>
        <v xml:space="preserve"> </v>
      </c>
      <c r="F31" s="115">
        <f>'Krok 1- Kalkulačka '!I20</f>
        <v>0</v>
      </c>
      <c r="G31" s="114">
        <f>'Krok 1- Kalkulačka '!J20</f>
        <v>0</v>
      </c>
      <c r="H31" s="146">
        <f>'Krok 1- Kalkulačka '!K20</f>
        <v>0</v>
      </c>
      <c r="I31" s="146">
        <f>'Krok 1- Kalkulačka '!M20</f>
        <v>0</v>
      </c>
      <c r="J31" s="154">
        <f>'Krok 1- Kalkulačka '!AV20</f>
        <v>0</v>
      </c>
      <c r="K31" s="154">
        <f>'Krok 1- Kalkulačka '!AX20</f>
        <v>0</v>
      </c>
      <c r="L31" s="136">
        <f>'Krok 1- Kalkulačka '!AD20</f>
        <v>0</v>
      </c>
      <c r="M31" s="156">
        <f>'Krok 1- Kalkulačka '!AY20</f>
        <v>0</v>
      </c>
    </row>
    <row r="32" spans="2:13" ht="14.25" customHeight="1" x14ac:dyDescent="0.2">
      <c r="B32" s="149">
        <f>'Krok 1- Kalkulačka '!C21</f>
        <v>0</v>
      </c>
      <c r="C32" s="114" t="str">
        <f>'Krok 1- Kalkulačka '!D21</f>
        <v>vyberte</v>
      </c>
      <c r="D32" s="114">
        <f>'Krok 1- Kalkulačka '!E21</f>
        <v>0</v>
      </c>
      <c r="E32" s="151" t="str">
        <f>'Krok 1- Kalkulačka '!F21&amp;" "&amp;'Krok 1- Kalkulačka '!G21</f>
        <v xml:space="preserve"> </v>
      </c>
      <c r="F32" s="115">
        <f>'Krok 1- Kalkulačka '!I21</f>
        <v>0</v>
      </c>
      <c r="G32" s="114">
        <f>'Krok 1- Kalkulačka '!J21</f>
        <v>0</v>
      </c>
      <c r="H32" s="146">
        <f>'Krok 1- Kalkulačka '!K21</f>
        <v>0</v>
      </c>
      <c r="I32" s="146">
        <f>'Krok 1- Kalkulačka '!M21</f>
        <v>0</v>
      </c>
      <c r="J32" s="154">
        <f>'Krok 1- Kalkulačka '!AV21</f>
        <v>0</v>
      </c>
      <c r="K32" s="154">
        <f>'Krok 1- Kalkulačka '!AX21</f>
        <v>0</v>
      </c>
      <c r="L32" s="136">
        <f>'Krok 1- Kalkulačka '!AD21</f>
        <v>0</v>
      </c>
      <c r="M32" s="156">
        <f>'Krok 1- Kalkulačka '!AY21</f>
        <v>0</v>
      </c>
    </row>
    <row r="33" spans="2:13" ht="14.25" customHeight="1" x14ac:dyDescent="0.2">
      <c r="B33" s="149">
        <f>'Krok 1- Kalkulačka '!C22</f>
        <v>0</v>
      </c>
      <c r="C33" s="114" t="str">
        <f>'Krok 1- Kalkulačka '!D22</f>
        <v>vyberte</v>
      </c>
      <c r="D33" s="114">
        <f>'Krok 1- Kalkulačka '!E22</f>
        <v>0</v>
      </c>
      <c r="E33" s="151" t="str">
        <f>'Krok 1- Kalkulačka '!F22&amp;" "&amp;'Krok 1- Kalkulačka '!G22</f>
        <v xml:space="preserve"> </v>
      </c>
      <c r="F33" s="115">
        <f>'Krok 1- Kalkulačka '!I22</f>
        <v>0</v>
      </c>
      <c r="G33" s="114">
        <f>'Krok 1- Kalkulačka '!J22</f>
        <v>0</v>
      </c>
      <c r="H33" s="146">
        <f>'Krok 1- Kalkulačka '!K22</f>
        <v>0</v>
      </c>
      <c r="I33" s="146">
        <f>'Krok 1- Kalkulačka '!M22</f>
        <v>0</v>
      </c>
      <c r="J33" s="154">
        <f>'Krok 1- Kalkulačka '!AV22</f>
        <v>0</v>
      </c>
      <c r="K33" s="154">
        <f>'Krok 1- Kalkulačka '!AX22</f>
        <v>0</v>
      </c>
      <c r="L33" s="136">
        <f>'Krok 1- Kalkulačka '!AD22</f>
        <v>0</v>
      </c>
      <c r="M33" s="156">
        <f>'Krok 1- Kalkulačka '!AY22</f>
        <v>0</v>
      </c>
    </row>
    <row r="34" spans="2:13" ht="14.25" customHeight="1" x14ac:dyDescent="0.2">
      <c r="B34" s="149">
        <f>'Krok 1- Kalkulačka '!C23</f>
        <v>0</v>
      </c>
      <c r="C34" s="114" t="str">
        <f>'Krok 1- Kalkulačka '!D23</f>
        <v>vyberte</v>
      </c>
      <c r="D34" s="114">
        <f>'Krok 1- Kalkulačka '!E23</f>
        <v>0</v>
      </c>
      <c r="E34" s="151" t="str">
        <f>'Krok 1- Kalkulačka '!F23&amp;" "&amp;'Krok 1- Kalkulačka '!G23</f>
        <v xml:space="preserve"> </v>
      </c>
      <c r="F34" s="115">
        <f>'Krok 1- Kalkulačka '!I23</f>
        <v>0</v>
      </c>
      <c r="G34" s="114">
        <f>'Krok 1- Kalkulačka '!J23</f>
        <v>0</v>
      </c>
      <c r="H34" s="146">
        <f>'Krok 1- Kalkulačka '!K23</f>
        <v>0</v>
      </c>
      <c r="I34" s="146">
        <f>'Krok 1- Kalkulačka '!M23</f>
        <v>0</v>
      </c>
      <c r="J34" s="154">
        <f>'Krok 1- Kalkulačka '!AV23</f>
        <v>0</v>
      </c>
      <c r="K34" s="154">
        <f>'Krok 1- Kalkulačka '!AX23</f>
        <v>0</v>
      </c>
      <c r="L34" s="136">
        <f>'Krok 1- Kalkulačka '!AD23</f>
        <v>0</v>
      </c>
      <c r="M34" s="156">
        <f>'Krok 1- Kalkulačka '!AY23</f>
        <v>0</v>
      </c>
    </row>
    <row r="35" spans="2:13" ht="14.25" customHeight="1" x14ac:dyDescent="0.2">
      <c r="B35" s="149">
        <f>'Krok 1- Kalkulačka '!C24</f>
        <v>0</v>
      </c>
      <c r="C35" s="114" t="str">
        <f>'Krok 1- Kalkulačka '!D24</f>
        <v>vyberte</v>
      </c>
      <c r="D35" s="114">
        <f>'Krok 1- Kalkulačka '!E24</f>
        <v>0</v>
      </c>
      <c r="E35" s="151" t="str">
        <f>'Krok 1- Kalkulačka '!F24&amp;" "&amp;'Krok 1- Kalkulačka '!G24</f>
        <v xml:space="preserve"> </v>
      </c>
      <c r="F35" s="115">
        <f>'Krok 1- Kalkulačka '!I24</f>
        <v>0</v>
      </c>
      <c r="G35" s="114">
        <f>'Krok 1- Kalkulačka '!J24</f>
        <v>0</v>
      </c>
      <c r="H35" s="146">
        <f>'Krok 1- Kalkulačka '!K24</f>
        <v>0</v>
      </c>
      <c r="I35" s="146">
        <f>'Krok 1- Kalkulačka '!M24</f>
        <v>0</v>
      </c>
      <c r="J35" s="154">
        <f>'Krok 1- Kalkulačka '!AV24</f>
        <v>0</v>
      </c>
      <c r="K35" s="154">
        <f>'Krok 1- Kalkulačka '!AX24</f>
        <v>0</v>
      </c>
      <c r="L35" s="136">
        <f>'Krok 1- Kalkulačka '!AD24</f>
        <v>0</v>
      </c>
      <c r="M35" s="156">
        <f>'Krok 1- Kalkulačka '!AY24</f>
        <v>0</v>
      </c>
    </row>
    <row r="36" spans="2:13" ht="14.25" customHeight="1" x14ac:dyDescent="0.2">
      <c r="B36" s="149">
        <f>'Krok 1- Kalkulačka '!C25</f>
        <v>0</v>
      </c>
      <c r="C36" s="114" t="str">
        <f>'Krok 1- Kalkulačka '!D25</f>
        <v>vyberte</v>
      </c>
      <c r="D36" s="114">
        <f>'Krok 1- Kalkulačka '!E25</f>
        <v>0</v>
      </c>
      <c r="E36" s="151" t="str">
        <f>'Krok 1- Kalkulačka '!F25&amp;" "&amp;'Krok 1- Kalkulačka '!G25</f>
        <v xml:space="preserve"> </v>
      </c>
      <c r="F36" s="115">
        <f>'Krok 1- Kalkulačka '!I25</f>
        <v>0</v>
      </c>
      <c r="G36" s="114">
        <f>'Krok 1- Kalkulačka '!J25</f>
        <v>0</v>
      </c>
      <c r="H36" s="146">
        <f>'Krok 1- Kalkulačka '!K25</f>
        <v>0</v>
      </c>
      <c r="I36" s="146">
        <f>'Krok 1- Kalkulačka '!M25</f>
        <v>0</v>
      </c>
      <c r="J36" s="154">
        <f>'Krok 1- Kalkulačka '!AV25</f>
        <v>0</v>
      </c>
      <c r="K36" s="154">
        <f>'Krok 1- Kalkulačka '!AX25</f>
        <v>0</v>
      </c>
      <c r="L36" s="136">
        <f>'Krok 1- Kalkulačka '!AD25</f>
        <v>0</v>
      </c>
      <c r="M36" s="156">
        <f>'Krok 1- Kalkulačka '!AY25</f>
        <v>0</v>
      </c>
    </row>
    <row r="37" spans="2:13" ht="14.25" customHeight="1" x14ac:dyDescent="0.2">
      <c r="B37" s="149">
        <f>'Krok 1- Kalkulačka '!C26</f>
        <v>0</v>
      </c>
      <c r="C37" s="114" t="str">
        <f>'Krok 1- Kalkulačka '!D26</f>
        <v>vyberte</v>
      </c>
      <c r="D37" s="114">
        <f>'Krok 1- Kalkulačka '!E26</f>
        <v>0</v>
      </c>
      <c r="E37" s="151" t="str">
        <f>'Krok 1- Kalkulačka '!F26&amp;" "&amp;'Krok 1- Kalkulačka '!G26</f>
        <v xml:space="preserve"> </v>
      </c>
      <c r="F37" s="115">
        <f>'Krok 1- Kalkulačka '!I26</f>
        <v>0</v>
      </c>
      <c r="G37" s="114">
        <f>'Krok 1- Kalkulačka '!J26</f>
        <v>0</v>
      </c>
      <c r="H37" s="146">
        <f>'Krok 1- Kalkulačka '!K26</f>
        <v>0</v>
      </c>
      <c r="I37" s="146">
        <f>'Krok 1- Kalkulačka '!M26</f>
        <v>0</v>
      </c>
      <c r="J37" s="154">
        <f>'Krok 1- Kalkulačka '!AV26</f>
        <v>0</v>
      </c>
      <c r="K37" s="154">
        <f>'Krok 1- Kalkulačka '!AX26</f>
        <v>0</v>
      </c>
      <c r="L37" s="136">
        <f>'Krok 1- Kalkulačka '!AD26</f>
        <v>0</v>
      </c>
      <c r="M37" s="156">
        <f>'Krok 1- Kalkulačka '!AY26</f>
        <v>0</v>
      </c>
    </row>
    <row r="38" spans="2:13" ht="14.25" customHeight="1" x14ac:dyDescent="0.2">
      <c r="B38" s="149">
        <f>'Krok 1- Kalkulačka '!C27</f>
        <v>0</v>
      </c>
      <c r="C38" s="114" t="str">
        <f>'Krok 1- Kalkulačka '!D27</f>
        <v>vyberte</v>
      </c>
      <c r="D38" s="114">
        <f>'Krok 1- Kalkulačka '!E27</f>
        <v>0</v>
      </c>
      <c r="E38" s="151" t="str">
        <f>'Krok 1- Kalkulačka '!F27&amp;" "&amp;'Krok 1- Kalkulačka '!G27</f>
        <v xml:space="preserve"> </v>
      </c>
      <c r="F38" s="115">
        <f>'Krok 1- Kalkulačka '!I27</f>
        <v>0</v>
      </c>
      <c r="G38" s="114">
        <f>'Krok 1- Kalkulačka '!J27</f>
        <v>0</v>
      </c>
      <c r="H38" s="146">
        <f>'Krok 1- Kalkulačka '!K27</f>
        <v>0</v>
      </c>
      <c r="I38" s="146">
        <f>'Krok 1- Kalkulačka '!M27</f>
        <v>0</v>
      </c>
      <c r="J38" s="154">
        <f>'Krok 1- Kalkulačka '!AV27</f>
        <v>0</v>
      </c>
      <c r="K38" s="154">
        <f>'Krok 1- Kalkulačka '!AX27</f>
        <v>0</v>
      </c>
      <c r="L38" s="136">
        <f>'Krok 1- Kalkulačka '!AD27</f>
        <v>0</v>
      </c>
      <c r="M38" s="156">
        <f>'Krok 1- Kalkulačka '!AY27</f>
        <v>0</v>
      </c>
    </row>
    <row r="39" spans="2:13" ht="14.25" customHeight="1" x14ac:dyDescent="0.2">
      <c r="B39" s="149">
        <f>'Krok 1- Kalkulačka '!C28</f>
        <v>0</v>
      </c>
      <c r="C39" s="114" t="str">
        <f>'Krok 1- Kalkulačka '!D28</f>
        <v>vyberte</v>
      </c>
      <c r="D39" s="114">
        <f>'Krok 1- Kalkulačka '!E28</f>
        <v>0</v>
      </c>
      <c r="E39" s="151" t="str">
        <f>'Krok 1- Kalkulačka '!F28&amp;" "&amp;'Krok 1- Kalkulačka '!G28</f>
        <v xml:space="preserve"> </v>
      </c>
      <c r="F39" s="115">
        <f>'Krok 1- Kalkulačka '!I28</f>
        <v>0</v>
      </c>
      <c r="G39" s="114">
        <f>'Krok 1- Kalkulačka '!J28</f>
        <v>0</v>
      </c>
      <c r="H39" s="146">
        <f>'Krok 1- Kalkulačka '!K28</f>
        <v>0</v>
      </c>
      <c r="I39" s="146">
        <f>'Krok 1- Kalkulačka '!M28</f>
        <v>0</v>
      </c>
      <c r="J39" s="154">
        <f>'Krok 1- Kalkulačka '!AV28</f>
        <v>0</v>
      </c>
      <c r="K39" s="154">
        <f>'Krok 1- Kalkulačka '!AX28</f>
        <v>0</v>
      </c>
      <c r="L39" s="136">
        <f>'Krok 1- Kalkulačka '!AD28</f>
        <v>0</v>
      </c>
      <c r="M39" s="156">
        <f>'Krok 1- Kalkulačka '!AY28</f>
        <v>0</v>
      </c>
    </row>
    <row r="40" spans="2:13" ht="14.25" customHeight="1" x14ac:dyDescent="0.2">
      <c r="B40" s="149">
        <f>'Krok 1- Kalkulačka '!C29</f>
        <v>0</v>
      </c>
      <c r="C40" s="114" t="str">
        <f>'Krok 1- Kalkulačka '!D29</f>
        <v>vyberte</v>
      </c>
      <c r="D40" s="114">
        <f>'Krok 1- Kalkulačka '!E29</f>
        <v>0</v>
      </c>
      <c r="E40" s="151" t="str">
        <f>'Krok 1- Kalkulačka '!F29&amp;" "&amp;'Krok 1- Kalkulačka '!G29</f>
        <v xml:space="preserve"> </v>
      </c>
      <c r="F40" s="115">
        <f>'Krok 1- Kalkulačka '!I29</f>
        <v>0</v>
      </c>
      <c r="G40" s="114">
        <f>'Krok 1- Kalkulačka '!J29</f>
        <v>0</v>
      </c>
      <c r="H40" s="146">
        <f>'Krok 1- Kalkulačka '!K29</f>
        <v>0</v>
      </c>
      <c r="I40" s="146">
        <f>'Krok 1- Kalkulačka '!M29</f>
        <v>0</v>
      </c>
      <c r="J40" s="154">
        <f>'Krok 1- Kalkulačka '!AV29</f>
        <v>0</v>
      </c>
      <c r="K40" s="154">
        <f>'Krok 1- Kalkulačka '!AX29</f>
        <v>0</v>
      </c>
      <c r="L40" s="136">
        <f>'Krok 1- Kalkulačka '!AD29</f>
        <v>0</v>
      </c>
      <c r="M40" s="156">
        <f>'Krok 1- Kalkulačka '!AY29</f>
        <v>0</v>
      </c>
    </row>
    <row r="41" spans="2:13" ht="14.25" customHeight="1" x14ac:dyDescent="0.2">
      <c r="B41" s="149">
        <f>'Krok 1- Kalkulačka '!C30</f>
        <v>0</v>
      </c>
      <c r="C41" s="114" t="str">
        <f>'Krok 1- Kalkulačka '!D30</f>
        <v>vyberte</v>
      </c>
      <c r="D41" s="114">
        <f>'Krok 1- Kalkulačka '!E30</f>
        <v>0</v>
      </c>
      <c r="E41" s="151" t="str">
        <f>'Krok 1- Kalkulačka '!F30&amp;" "&amp;'Krok 1- Kalkulačka '!G30</f>
        <v xml:space="preserve"> </v>
      </c>
      <c r="F41" s="115">
        <f>'Krok 1- Kalkulačka '!I30</f>
        <v>0</v>
      </c>
      <c r="G41" s="114">
        <f>'Krok 1- Kalkulačka '!J30</f>
        <v>0</v>
      </c>
      <c r="H41" s="146">
        <f>'Krok 1- Kalkulačka '!K30</f>
        <v>0</v>
      </c>
      <c r="I41" s="146">
        <f>'Krok 1- Kalkulačka '!M30</f>
        <v>0</v>
      </c>
      <c r="J41" s="154">
        <f>'Krok 1- Kalkulačka '!AV30</f>
        <v>0</v>
      </c>
      <c r="K41" s="154">
        <f>'Krok 1- Kalkulačka '!AX30</f>
        <v>0</v>
      </c>
      <c r="L41" s="136">
        <f>'Krok 1- Kalkulačka '!AD30</f>
        <v>0</v>
      </c>
      <c r="M41" s="156">
        <f>'Krok 1- Kalkulačka '!AY30</f>
        <v>0</v>
      </c>
    </row>
    <row r="42" spans="2:13" ht="14.25" customHeight="1" x14ac:dyDescent="0.2">
      <c r="B42" s="149">
        <f>'Krok 1- Kalkulačka '!C31</f>
        <v>0</v>
      </c>
      <c r="C42" s="114" t="str">
        <f>'Krok 1- Kalkulačka '!D31</f>
        <v>vyberte</v>
      </c>
      <c r="D42" s="114">
        <f>'Krok 1- Kalkulačka '!E31</f>
        <v>0</v>
      </c>
      <c r="E42" s="151" t="str">
        <f>'Krok 1- Kalkulačka '!F31&amp;" "&amp;'Krok 1- Kalkulačka '!G31</f>
        <v xml:space="preserve"> </v>
      </c>
      <c r="F42" s="115">
        <f>'Krok 1- Kalkulačka '!I31</f>
        <v>0</v>
      </c>
      <c r="G42" s="114">
        <f>'Krok 1- Kalkulačka '!J31</f>
        <v>0</v>
      </c>
      <c r="H42" s="146">
        <f>'Krok 1- Kalkulačka '!K31</f>
        <v>0</v>
      </c>
      <c r="I42" s="146">
        <f>'Krok 1- Kalkulačka '!M31</f>
        <v>0</v>
      </c>
      <c r="J42" s="154">
        <f>'Krok 1- Kalkulačka '!AV31</f>
        <v>0</v>
      </c>
      <c r="K42" s="154">
        <f>'Krok 1- Kalkulačka '!AX31</f>
        <v>0</v>
      </c>
      <c r="L42" s="136">
        <f>'Krok 1- Kalkulačka '!AD31</f>
        <v>0</v>
      </c>
      <c r="M42" s="156">
        <f>'Krok 1- Kalkulačka '!AY31</f>
        <v>0</v>
      </c>
    </row>
    <row r="43" spans="2:13" ht="14.25" customHeight="1" x14ac:dyDescent="0.2">
      <c r="B43" s="149">
        <f>'Krok 1- Kalkulačka '!C32</f>
        <v>0</v>
      </c>
      <c r="C43" s="114" t="str">
        <f>'Krok 1- Kalkulačka '!D32</f>
        <v>vyberte</v>
      </c>
      <c r="D43" s="114">
        <f>'Krok 1- Kalkulačka '!E32</f>
        <v>0</v>
      </c>
      <c r="E43" s="151" t="str">
        <f>'Krok 1- Kalkulačka '!F32&amp;" "&amp;'Krok 1- Kalkulačka '!G32</f>
        <v xml:space="preserve"> </v>
      </c>
      <c r="F43" s="115">
        <f>'Krok 1- Kalkulačka '!I32</f>
        <v>0</v>
      </c>
      <c r="G43" s="114">
        <f>'Krok 1- Kalkulačka '!J32</f>
        <v>0</v>
      </c>
      <c r="H43" s="146">
        <f>'Krok 1- Kalkulačka '!K32</f>
        <v>0</v>
      </c>
      <c r="I43" s="146">
        <f>'Krok 1- Kalkulačka '!M32</f>
        <v>0</v>
      </c>
      <c r="J43" s="154">
        <f>'Krok 1- Kalkulačka '!AV32</f>
        <v>0</v>
      </c>
      <c r="K43" s="154">
        <f>'Krok 1- Kalkulačka '!AX32</f>
        <v>0</v>
      </c>
      <c r="L43" s="136">
        <f>'Krok 1- Kalkulačka '!AD32</f>
        <v>0</v>
      </c>
      <c r="M43" s="156">
        <f>'Krok 1- Kalkulačka '!AY32</f>
        <v>0</v>
      </c>
    </row>
    <row r="44" spans="2:13" ht="14.25" customHeight="1" x14ac:dyDescent="0.2">
      <c r="B44" s="149">
        <f>'Krok 1- Kalkulačka '!C33</f>
        <v>0</v>
      </c>
      <c r="C44" s="114" t="str">
        <f>'Krok 1- Kalkulačka '!D33</f>
        <v>vyberte</v>
      </c>
      <c r="D44" s="114">
        <f>'Krok 1- Kalkulačka '!E33</f>
        <v>0</v>
      </c>
      <c r="E44" s="151" t="str">
        <f>'Krok 1- Kalkulačka '!F33&amp;" "&amp;'Krok 1- Kalkulačka '!G33</f>
        <v xml:space="preserve"> </v>
      </c>
      <c r="F44" s="115">
        <f>'Krok 1- Kalkulačka '!I33</f>
        <v>0</v>
      </c>
      <c r="G44" s="114">
        <f>'Krok 1- Kalkulačka '!J33</f>
        <v>0</v>
      </c>
      <c r="H44" s="146">
        <f>'Krok 1- Kalkulačka '!K33</f>
        <v>0</v>
      </c>
      <c r="I44" s="146">
        <f>'Krok 1- Kalkulačka '!M33</f>
        <v>0</v>
      </c>
      <c r="J44" s="154">
        <f>'Krok 1- Kalkulačka '!AV33</f>
        <v>0</v>
      </c>
      <c r="K44" s="154">
        <f>'Krok 1- Kalkulačka '!AX33</f>
        <v>0</v>
      </c>
      <c r="L44" s="136">
        <f>'Krok 1- Kalkulačka '!AD33</f>
        <v>0</v>
      </c>
      <c r="M44" s="156">
        <f>'Krok 1- Kalkulačka '!AY33</f>
        <v>0</v>
      </c>
    </row>
    <row r="45" spans="2:13" ht="14.25" customHeight="1" x14ac:dyDescent="0.2">
      <c r="B45" s="149">
        <f>'Krok 1- Kalkulačka '!C34</f>
        <v>0</v>
      </c>
      <c r="C45" s="114" t="str">
        <f>'Krok 1- Kalkulačka '!D34</f>
        <v>vyberte</v>
      </c>
      <c r="D45" s="114">
        <f>'Krok 1- Kalkulačka '!E34</f>
        <v>0</v>
      </c>
      <c r="E45" s="151" t="str">
        <f>'Krok 1- Kalkulačka '!F34&amp;" "&amp;'Krok 1- Kalkulačka '!G34</f>
        <v xml:space="preserve"> </v>
      </c>
      <c r="F45" s="115">
        <f>'Krok 1- Kalkulačka '!I34</f>
        <v>0</v>
      </c>
      <c r="G45" s="114">
        <f>'Krok 1- Kalkulačka '!J34</f>
        <v>0</v>
      </c>
      <c r="H45" s="146">
        <f>'Krok 1- Kalkulačka '!K34</f>
        <v>0</v>
      </c>
      <c r="I45" s="146">
        <f>'Krok 1- Kalkulačka '!M34</f>
        <v>0</v>
      </c>
      <c r="J45" s="154">
        <f>'Krok 1- Kalkulačka '!AV34</f>
        <v>0</v>
      </c>
      <c r="K45" s="154">
        <f>'Krok 1- Kalkulačka '!AX34</f>
        <v>0</v>
      </c>
      <c r="L45" s="136">
        <f>'Krok 1- Kalkulačka '!AD34</f>
        <v>0</v>
      </c>
      <c r="M45" s="156">
        <f>'Krok 1- Kalkulačka '!AY34</f>
        <v>0</v>
      </c>
    </row>
    <row r="46" spans="2:13" ht="14.25" customHeight="1" x14ac:dyDescent="0.2">
      <c r="B46" s="149">
        <f>'Krok 1- Kalkulačka '!C35</f>
        <v>0</v>
      </c>
      <c r="C46" s="114" t="str">
        <f>'Krok 1- Kalkulačka '!D35</f>
        <v>vyberte</v>
      </c>
      <c r="D46" s="114">
        <f>'Krok 1- Kalkulačka '!E35</f>
        <v>0</v>
      </c>
      <c r="E46" s="151" t="str">
        <f>'Krok 1- Kalkulačka '!F35&amp;" "&amp;'Krok 1- Kalkulačka '!G35</f>
        <v xml:space="preserve"> </v>
      </c>
      <c r="F46" s="115">
        <f>'Krok 1- Kalkulačka '!I35</f>
        <v>0</v>
      </c>
      <c r="G46" s="114">
        <f>'Krok 1- Kalkulačka '!J35</f>
        <v>0</v>
      </c>
      <c r="H46" s="146">
        <f>'Krok 1- Kalkulačka '!K35</f>
        <v>0</v>
      </c>
      <c r="I46" s="146">
        <f>'Krok 1- Kalkulačka '!M35</f>
        <v>0</v>
      </c>
      <c r="J46" s="154">
        <f>'Krok 1- Kalkulačka '!AV35</f>
        <v>0</v>
      </c>
      <c r="K46" s="154">
        <f>'Krok 1- Kalkulačka '!AX35</f>
        <v>0</v>
      </c>
      <c r="L46" s="136">
        <f>'Krok 1- Kalkulačka '!AD35</f>
        <v>0</v>
      </c>
      <c r="M46" s="156">
        <f>'Krok 1- Kalkulačka '!AY35</f>
        <v>0</v>
      </c>
    </row>
    <row r="47" spans="2:13" ht="14.25" customHeight="1" x14ac:dyDescent="0.2">
      <c r="B47" s="149">
        <f>'Krok 1- Kalkulačka '!C36</f>
        <v>0</v>
      </c>
      <c r="C47" s="114" t="str">
        <f>'Krok 1- Kalkulačka '!D36</f>
        <v>vyberte</v>
      </c>
      <c r="D47" s="114">
        <f>'Krok 1- Kalkulačka '!E36</f>
        <v>0</v>
      </c>
      <c r="E47" s="151" t="str">
        <f>'Krok 1- Kalkulačka '!F36&amp;" "&amp;'Krok 1- Kalkulačka '!G36</f>
        <v xml:space="preserve"> </v>
      </c>
      <c r="F47" s="115">
        <f>'Krok 1- Kalkulačka '!I36</f>
        <v>0</v>
      </c>
      <c r="G47" s="114">
        <f>'Krok 1- Kalkulačka '!J36</f>
        <v>0</v>
      </c>
      <c r="H47" s="146">
        <f>'Krok 1- Kalkulačka '!K36</f>
        <v>0</v>
      </c>
      <c r="I47" s="146">
        <f>'Krok 1- Kalkulačka '!M36</f>
        <v>0</v>
      </c>
      <c r="J47" s="154">
        <f>'Krok 1- Kalkulačka '!AV36</f>
        <v>0</v>
      </c>
      <c r="K47" s="154">
        <f>'Krok 1- Kalkulačka '!AX36</f>
        <v>0</v>
      </c>
      <c r="L47" s="136">
        <f>'Krok 1- Kalkulačka '!AD36</f>
        <v>0</v>
      </c>
      <c r="M47" s="156">
        <f>'Krok 1- Kalkulačka '!AY36</f>
        <v>0</v>
      </c>
    </row>
    <row r="48" spans="2:13" ht="14.25" customHeight="1" x14ac:dyDescent="0.2">
      <c r="B48" s="149">
        <f>'Krok 1- Kalkulačka '!C37</f>
        <v>0</v>
      </c>
      <c r="C48" s="114" t="str">
        <f>'Krok 1- Kalkulačka '!D37</f>
        <v>vyberte</v>
      </c>
      <c r="D48" s="114">
        <f>'Krok 1- Kalkulačka '!E37</f>
        <v>0</v>
      </c>
      <c r="E48" s="151" t="str">
        <f>'Krok 1- Kalkulačka '!F37&amp;" "&amp;'Krok 1- Kalkulačka '!G37</f>
        <v xml:space="preserve"> </v>
      </c>
      <c r="F48" s="115">
        <f>'Krok 1- Kalkulačka '!I37</f>
        <v>0</v>
      </c>
      <c r="G48" s="114">
        <f>'Krok 1- Kalkulačka '!J37</f>
        <v>0</v>
      </c>
      <c r="H48" s="146">
        <f>'Krok 1- Kalkulačka '!K37</f>
        <v>0</v>
      </c>
      <c r="I48" s="146">
        <f>'Krok 1- Kalkulačka '!M37</f>
        <v>0</v>
      </c>
      <c r="J48" s="154">
        <f>'Krok 1- Kalkulačka '!AV37</f>
        <v>0</v>
      </c>
      <c r="K48" s="154">
        <f>'Krok 1- Kalkulačka '!AX37</f>
        <v>0</v>
      </c>
      <c r="L48" s="136">
        <f>'Krok 1- Kalkulačka '!AD37</f>
        <v>0</v>
      </c>
      <c r="M48" s="156">
        <f>'Krok 1- Kalkulačka '!AY37</f>
        <v>0</v>
      </c>
    </row>
    <row r="49" spans="2:13" ht="14.25" customHeight="1" x14ac:dyDescent="0.2">
      <c r="B49" s="149">
        <f>'Krok 1- Kalkulačka '!C38</f>
        <v>0</v>
      </c>
      <c r="C49" s="114" t="str">
        <f>'Krok 1- Kalkulačka '!D38</f>
        <v>vyberte</v>
      </c>
      <c r="D49" s="114">
        <f>'Krok 1- Kalkulačka '!E38</f>
        <v>0</v>
      </c>
      <c r="E49" s="151" t="str">
        <f>'Krok 1- Kalkulačka '!F38&amp;" "&amp;'Krok 1- Kalkulačka '!G38</f>
        <v xml:space="preserve"> </v>
      </c>
      <c r="F49" s="115">
        <f>'Krok 1- Kalkulačka '!I38</f>
        <v>0</v>
      </c>
      <c r="G49" s="114">
        <f>'Krok 1- Kalkulačka '!J38</f>
        <v>0</v>
      </c>
      <c r="H49" s="146">
        <f>'Krok 1- Kalkulačka '!K38</f>
        <v>0</v>
      </c>
      <c r="I49" s="146">
        <f>'Krok 1- Kalkulačka '!M38</f>
        <v>0</v>
      </c>
      <c r="J49" s="154">
        <f>'Krok 1- Kalkulačka '!AV38</f>
        <v>0</v>
      </c>
      <c r="K49" s="154">
        <f>'Krok 1- Kalkulačka '!AX38</f>
        <v>0</v>
      </c>
      <c r="L49" s="136">
        <f>'Krok 1- Kalkulačka '!AD38</f>
        <v>0</v>
      </c>
      <c r="M49" s="156">
        <f>'Krok 1- Kalkulačka '!AY38</f>
        <v>0</v>
      </c>
    </row>
    <row r="50" spans="2:13" ht="14.25" customHeight="1" x14ac:dyDescent="0.2">
      <c r="B50" s="149">
        <f>'Krok 1- Kalkulačka '!C39</f>
        <v>0</v>
      </c>
      <c r="C50" s="114" t="str">
        <f>'Krok 1- Kalkulačka '!D39</f>
        <v>vyberte</v>
      </c>
      <c r="D50" s="114">
        <f>'Krok 1- Kalkulačka '!E39</f>
        <v>0</v>
      </c>
      <c r="E50" s="151" t="str">
        <f>'Krok 1- Kalkulačka '!F39&amp;" "&amp;'Krok 1- Kalkulačka '!G39</f>
        <v xml:space="preserve"> </v>
      </c>
      <c r="F50" s="115">
        <f>'Krok 1- Kalkulačka '!I39</f>
        <v>0</v>
      </c>
      <c r="G50" s="114">
        <f>'Krok 1- Kalkulačka '!J39</f>
        <v>0</v>
      </c>
      <c r="H50" s="146">
        <f>'Krok 1- Kalkulačka '!K39</f>
        <v>0</v>
      </c>
      <c r="I50" s="146">
        <f>'Krok 1- Kalkulačka '!M39</f>
        <v>0</v>
      </c>
      <c r="J50" s="154">
        <f>'Krok 1- Kalkulačka '!AV39</f>
        <v>0</v>
      </c>
      <c r="K50" s="154">
        <f>'Krok 1- Kalkulačka '!AX39</f>
        <v>0</v>
      </c>
      <c r="L50" s="136">
        <f>'Krok 1- Kalkulačka '!AD39</f>
        <v>0</v>
      </c>
      <c r="M50" s="156">
        <f>'Krok 1- Kalkulačka '!AY39</f>
        <v>0</v>
      </c>
    </row>
    <row r="51" spans="2:13" ht="14.25" customHeight="1" x14ac:dyDescent="0.2">
      <c r="B51" s="149">
        <f>'Krok 1- Kalkulačka '!C40</f>
        <v>0</v>
      </c>
      <c r="C51" s="114" t="str">
        <f>'Krok 1- Kalkulačka '!D40</f>
        <v>vyberte</v>
      </c>
      <c r="D51" s="114">
        <f>'Krok 1- Kalkulačka '!E40</f>
        <v>0</v>
      </c>
      <c r="E51" s="151" t="str">
        <f>'Krok 1- Kalkulačka '!F40&amp;" "&amp;'Krok 1- Kalkulačka '!G40</f>
        <v xml:space="preserve"> </v>
      </c>
      <c r="F51" s="115">
        <f>'Krok 1- Kalkulačka '!I40</f>
        <v>0</v>
      </c>
      <c r="G51" s="114">
        <f>'Krok 1- Kalkulačka '!J40</f>
        <v>0</v>
      </c>
      <c r="H51" s="146">
        <f>'Krok 1- Kalkulačka '!K40</f>
        <v>0</v>
      </c>
      <c r="I51" s="146">
        <f>'Krok 1- Kalkulačka '!M40</f>
        <v>0</v>
      </c>
      <c r="J51" s="154">
        <f>'Krok 1- Kalkulačka '!AV40</f>
        <v>0</v>
      </c>
      <c r="K51" s="154">
        <f>'Krok 1- Kalkulačka '!AX40</f>
        <v>0</v>
      </c>
      <c r="L51" s="136">
        <f>'Krok 1- Kalkulačka '!AD40</f>
        <v>0</v>
      </c>
      <c r="M51" s="156">
        <f>'Krok 1- Kalkulačka '!AY40</f>
        <v>0</v>
      </c>
    </row>
    <row r="52" spans="2:13" ht="14.25" customHeight="1" x14ac:dyDescent="0.2">
      <c r="B52" s="149">
        <f>'Krok 1- Kalkulačka '!C41</f>
        <v>0</v>
      </c>
      <c r="C52" s="114" t="str">
        <f>'Krok 1- Kalkulačka '!D41</f>
        <v>vyberte</v>
      </c>
      <c r="D52" s="114">
        <f>'Krok 1- Kalkulačka '!E41</f>
        <v>0</v>
      </c>
      <c r="E52" s="151" t="str">
        <f>'Krok 1- Kalkulačka '!F41&amp;" "&amp;'Krok 1- Kalkulačka '!G41</f>
        <v xml:space="preserve"> </v>
      </c>
      <c r="F52" s="115">
        <f>'Krok 1- Kalkulačka '!I41</f>
        <v>0</v>
      </c>
      <c r="G52" s="114">
        <f>'Krok 1- Kalkulačka '!J41</f>
        <v>0</v>
      </c>
      <c r="H52" s="146">
        <f>'Krok 1- Kalkulačka '!K41</f>
        <v>0</v>
      </c>
      <c r="I52" s="146">
        <f>'Krok 1- Kalkulačka '!M41</f>
        <v>0</v>
      </c>
      <c r="J52" s="154">
        <f>'Krok 1- Kalkulačka '!AV41</f>
        <v>0</v>
      </c>
      <c r="K52" s="154">
        <f>'Krok 1- Kalkulačka '!AX41</f>
        <v>0</v>
      </c>
      <c r="L52" s="136">
        <f>'Krok 1- Kalkulačka '!AD41</f>
        <v>0</v>
      </c>
      <c r="M52" s="156">
        <f>'Krok 1- Kalkulačka '!AY41</f>
        <v>0</v>
      </c>
    </row>
    <row r="53" spans="2:13" ht="14.25" customHeight="1" x14ac:dyDescent="0.2">
      <c r="B53" s="149">
        <f>'Krok 1- Kalkulačka '!C42</f>
        <v>0</v>
      </c>
      <c r="C53" s="114" t="str">
        <f>'Krok 1- Kalkulačka '!D42</f>
        <v>vyberte</v>
      </c>
      <c r="D53" s="114">
        <f>'Krok 1- Kalkulačka '!E42</f>
        <v>0</v>
      </c>
      <c r="E53" s="151" t="str">
        <f>'Krok 1- Kalkulačka '!F42&amp;" "&amp;'Krok 1- Kalkulačka '!G42</f>
        <v xml:space="preserve"> </v>
      </c>
      <c r="F53" s="115">
        <f>'Krok 1- Kalkulačka '!I42</f>
        <v>0</v>
      </c>
      <c r="G53" s="114">
        <f>'Krok 1- Kalkulačka '!J42</f>
        <v>0</v>
      </c>
      <c r="H53" s="146">
        <f>'Krok 1- Kalkulačka '!K42</f>
        <v>0</v>
      </c>
      <c r="I53" s="146">
        <f>'Krok 1- Kalkulačka '!M42</f>
        <v>0</v>
      </c>
      <c r="J53" s="154">
        <f>'Krok 1- Kalkulačka '!AV42</f>
        <v>0</v>
      </c>
      <c r="K53" s="154">
        <f>'Krok 1- Kalkulačka '!AX42</f>
        <v>0</v>
      </c>
      <c r="L53" s="136">
        <f>'Krok 1- Kalkulačka '!AD42</f>
        <v>0</v>
      </c>
      <c r="M53" s="156">
        <f>'Krok 1- Kalkulačka '!AY42</f>
        <v>0</v>
      </c>
    </row>
    <row r="54" spans="2:13" ht="14.25" customHeight="1" x14ac:dyDescent="0.2">
      <c r="B54" s="149">
        <f>'Krok 1- Kalkulačka '!C43</f>
        <v>0</v>
      </c>
      <c r="C54" s="114" t="str">
        <f>'Krok 1- Kalkulačka '!D43</f>
        <v>vyberte</v>
      </c>
      <c r="D54" s="114">
        <f>'Krok 1- Kalkulačka '!E43</f>
        <v>0</v>
      </c>
      <c r="E54" s="151" t="str">
        <f>'Krok 1- Kalkulačka '!F43&amp;" "&amp;'Krok 1- Kalkulačka '!G43</f>
        <v xml:space="preserve"> </v>
      </c>
      <c r="F54" s="115">
        <f>'Krok 1- Kalkulačka '!I43</f>
        <v>0</v>
      </c>
      <c r="G54" s="114">
        <f>'Krok 1- Kalkulačka '!J43</f>
        <v>0</v>
      </c>
      <c r="H54" s="146">
        <f>'Krok 1- Kalkulačka '!K43</f>
        <v>0</v>
      </c>
      <c r="I54" s="146">
        <f>'Krok 1- Kalkulačka '!M43</f>
        <v>0</v>
      </c>
      <c r="J54" s="154">
        <f>'Krok 1- Kalkulačka '!AV43</f>
        <v>0</v>
      </c>
      <c r="K54" s="154">
        <f>'Krok 1- Kalkulačka '!AX43</f>
        <v>0</v>
      </c>
      <c r="L54" s="136">
        <f>'Krok 1- Kalkulačka '!AD43</f>
        <v>0</v>
      </c>
      <c r="M54" s="156">
        <f>'Krok 1- Kalkulačka '!AY43</f>
        <v>0</v>
      </c>
    </row>
    <row r="55" spans="2:13" ht="14.25" customHeight="1" x14ac:dyDescent="0.2">
      <c r="B55" s="149">
        <f>'Krok 1- Kalkulačka '!C44</f>
        <v>0</v>
      </c>
      <c r="C55" s="114" t="str">
        <f>'Krok 1- Kalkulačka '!D44</f>
        <v>vyberte</v>
      </c>
      <c r="D55" s="114">
        <f>'Krok 1- Kalkulačka '!E44</f>
        <v>0</v>
      </c>
      <c r="E55" s="151" t="str">
        <f>'Krok 1- Kalkulačka '!F44&amp;" "&amp;'Krok 1- Kalkulačka '!G44</f>
        <v xml:space="preserve"> </v>
      </c>
      <c r="F55" s="115">
        <f>'Krok 1- Kalkulačka '!I44</f>
        <v>0</v>
      </c>
      <c r="G55" s="114">
        <f>'Krok 1- Kalkulačka '!J44</f>
        <v>0</v>
      </c>
      <c r="H55" s="146">
        <f>'Krok 1- Kalkulačka '!K44</f>
        <v>0</v>
      </c>
      <c r="I55" s="146">
        <f>'Krok 1- Kalkulačka '!M44</f>
        <v>0</v>
      </c>
      <c r="J55" s="154">
        <f>'Krok 1- Kalkulačka '!AV44</f>
        <v>0</v>
      </c>
      <c r="K55" s="154">
        <f>'Krok 1- Kalkulačka '!AX44</f>
        <v>0</v>
      </c>
      <c r="L55" s="136">
        <f>'Krok 1- Kalkulačka '!AD44</f>
        <v>0</v>
      </c>
      <c r="M55" s="156">
        <f>'Krok 1- Kalkulačka '!AY44</f>
        <v>0</v>
      </c>
    </row>
    <row r="56" spans="2:13" ht="14.25" customHeight="1" x14ac:dyDescent="0.2">
      <c r="B56" s="149">
        <f>'Krok 1- Kalkulačka '!C45</f>
        <v>0</v>
      </c>
      <c r="C56" s="114" t="str">
        <f>'Krok 1- Kalkulačka '!D45</f>
        <v>vyberte</v>
      </c>
      <c r="D56" s="114">
        <f>'Krok 1- Kalkulačka '!E45</f>
        <v>0</v>
      </c>
      <c r="E56" s="151" t="str">
        <f>'Krok 1- Kalkulačka '!F45&amp;" "&amp;'Krok 1- Kalkulačka '!G45</f>
        <v xml:space="preserve"> </v>
      </c>
      <c r="F56" s="115">
        <f>'Krok 1- Kalkulačka '!I45</f>
        <v>0</v>
      </c>
      <c r="G56" s="114">
        <f>'Krok 1- Kalkulačka '!J45</f>
        <v>0</v>
      </c>
      <c r="H56" s="146">
        <f>'Krok 1- Kalkulačka '!K45</f>
        <v>0</v>
      </c>
      <c r="I56" s="146">
        <f>'Krok 1- Kalkulačka '!M45</f>
        <v>0</v>
      </c>
      <c r="J56" s="154">
        <f>'Krok 1- Kalkulačka '!AV45</f>
        <v>0</v>
      </c>
      <c r="K56" s="154">
        <f>'Krok 1- Kalkulačka '!AX45</f>
        <v>0</v>
      </c>
      <c r="L56" s="136">
        <f>'Krok 1- Kalkulačka '!AD45</f>
        <v>0</v>
      </c>
      <c r="M56" s="156">
        <f>'Krok 1- Kalkulačka '!AY45</f>
        <v>0</v>
      </c>
    </row>
    <row r="57" spans="2:13" ht="14.25" customHeight="1" x14ac:dyDescent="0.2">
      <c r="B57" s="149">
        <f>'Krok 1- Kalkulačka '!C46</f>
        <v>0</v>
      </c>
      <c r="C57" s="114" t="str">
        <f>'Krok 1- Kalkulačka '!D46</f>
        <v>vyberte</v>
      </c>
      <c r="D57" s="114">
        <f>'Krok 1- Kalkulačka '!E46</f>
        <v>0</v>
      </c>
      <c r="E57" s="151" t="str">
        <f>'Krok 1- Kalkulačka '!F46&amp;" "&amp;'Krok 1- Kalkulačka '!G46</f>
        <v xml:space="preserve"> </v>
      </c>
      <c r="F57" s="115">
        <f>'Krok 1- Kalkulačka '!I46</f>
        <v>0</v>
      </c>
      <c r="G57" s="114">
        <f>'Krok 1- Kalkulačka '!J46</f>
        <v>0</v>
      </c>
      <c r="H57" s="146">
        <f>'Krok 1- Kalkulačka '!K46</f>
        <v>0</v>
      </c>
      <c r="I57" s="146">
        <f>'Krok 1- Kalkulačka '!M46</f>
        <v>0</v>
      </c>
      <c r="J57" s="154">
        <f>'Krok 1- Kalkulačka '!AV46</f>
        <v>0</v>
      </c>
      <c r="K57" s="154">
        <f>'Krok 1- Kalkulačka '!AX46</f>
        <v>0</v>
      </c>
      <c r="L57" s="136">
        <f>'Krok 1- Kalkulačka '!AD46</f>
        <v>0</v>
      </c>
      <c r="M57" s="156">
        <f>'Krok 1- Kalkulačka '!AY46</f>
        <v>0</v>
      </c>
    </row>
    <row r="58" spans="2:13" ht="14.25" customHeight="1" x14ac:dyDescent="0.2">
      <c r="B58" s="149">
        <f>'Krok 1- Kalkulačka '!C47</f>
        <v>0</v>
      </c>
      <c r="C58" s="114" t="str">
        <f>'Krok 1- Kalkulačka '!D47</f>
        <v>vyberte</v>
      </c>
      <c r="D58" s="114">
        <f>'Krok 1- Kalkulačka '!E47</f>
        <v>0</v>
      </c>
      <c r="E58" s="151" t="str">
        <f>'Krok 1- Kalkulačka '!F47&amp;" "&amp;'Krok 1- Kalkulačka '!G47</f>
        <v xml:space="preserve"> </v>
      </c>
      <c r="F58" s="115">
        <f>'Krok 1- Kalkulačka '!I47</f>
        <v>0</v>
      </c>
      <c r="G58" s="114">
        <f>'Krok 1- Kalkulačka '!J47</f>
        <v>0</v>
      </c>
      <c r="H58" s="146">
        <f>'Krok 1- Kalkulačka '!K47</f>
        <v>0</v>
      </c>
      <c r="I58" s="146">
        <f>'Krok 1- Kalkulačka '!M47</f>
        <v>0</v>
      </c>
      <c r="J58" s="154">
        <f>'Krok 1- Kalkulačka '!AV47</f>
        <v>0</v>
      </c>
      <c r="K58" s="154">
        <f>'Krok 1- Kalkulačka '!AX47</f>
        <v>0</v>
      </c>
      <c r="L58" s="136">
        <f>'Krok 1- Kalkulačka '!AD47</f>
        <v>0</v>
      </c>
      <c r="M58" s="156">
        <f>'Krok 1- Kalkulačka '!AY47</f>
        <v>0</v>
      </c>
    </row>
    <row r="59" spans="2:13" ht="14.25" customHeight="1" x14ac:dyDescent="0.2">
      <c r="B59" s="149">
        <f>'Krok 1- Kalkulačka '!C48</f>
        <v>0</v>
      </c>
      <c r="C59" s="114" t="str">
        <f>'Krok 1- Kalkulačka '!D48</f>
        <v>vyberte</v>
      </c>
      <c r="D59" s="114">
        <f>'Krok 1- Kalkulačka '!E48</f>
        <v>0</v>
      </c>
      <c r="E59" s="151" t="str">
        <f>'Krok 1- Kalkulačka '!F48&amp;" "&amp;'Krok 1- Kalkulačka '!G48</f>
        <v xml:space="preserve"> </v>
      </c>
      <c r="F59" s="115">
        <f>'Krok 1- Kalkulačka '!I48</f>
        <v>0</v>
      </c>
      <c r="G59" s="114">
        <f>'Krok 1- Kalkulačka '!J48</f>
        <v>0</v>
      </c>
      <c r="H59" s="146">
        <f>'Krok 1- Kalkulačka '!K48</f>
        <v>0</v>
      </c>
      <c r="I59" s="146">
        <f>'Krok 1- Kalkulačka '!M48</f>
        <v>0</v>
      </c>
      <c r="J59" s="154">
        <f>'Krok 1- Kalkulačka '!AV48</f>
        <v>0</v>
      </c>
      <c r="K59" s="154">
        <f>'Krok 1- Kalkulačka '!AX48</f>
        <v>0</v>
      </c>
      <c r="L59" s="136">
        <f>'Krok 1- Kalkulačka '!AD48</f>
        <v>0</v>
      </c>
      <c r="M59" s="156">
        <f>'Krok 1- Kalkulačka '!AY48</f>
        <v>0</v>
      </c>
    </row>
    <row r="60" spans="2:13" ht="14.25" customHeight="1" x14ac:dyDescent="0.2">
      <c r="B60" s="149">
        <f>'Krok 1- Kalkulačka '!C49</f>
        <v>0</v>
      </c>
      <c r="C60" s="114" t="str">
        <f>'Krok 1- Kalkulačka '!D49</f>
        <v>vyberte</v>
      </c>
      <c r="D60" s="114">
        <f>'Krok 1- Kalkulačka '!E49</f>
        <v>0</v>
      </c>
      <c r="E60" s="151" t="str">
        <f>'Krok 1- Kalkulačka '!F49&amp;" "&amp;'Krok 1- Kalkulačka '!G49</f>
        <v xml:space="preserve"> </v>
      </c>
      <c r="F60" s="115">
        <f>'Krok 1- Kalkulačka '!I49</f>
        <v>0</v>
      </c>
      <c r="G60" s="114">
        <f>'Krok 1- Kalkulačka '!J49</f>
        <v>0</v>
      </c>
      <c r="H60" s="146">
        <f>'Krok 1- Kalkulačka '!K49</f>
        <v>0</v>
      </c>
      <c r="I60" s="146">
        <f>'Krok 1- Kalkulačka '!M49</f>
        <v>0</v>
      </c>
      <c r="J60" s="154">
        <f>'Krok 1- Kalkulačka '!AV49</f>
        <v>0</v>
      </c>
      <c r="K60" s="154">
        <f>'Krok 1- Kalkulačka '!AX49</f>
        <v>0</v>
      </c>
      <c r="L60" s="136">
        <f>'Krok 1- Kalkulačka '!AD49</f>
        <v>0</v>
      </c>
      <c r="M60" s="156">
        <f>'Krok 1- Kalkulačka '!AY49</f>
        <v>0</v>
      </c>
    </row>
    <row r="61" spans="2:13" ht="14.25" customHeight="1" x14ac:dyDescent="0.2">
      <c r="B61" s="149">
        <f>'Krok 1- Kalkulačka '!C50</f>
        <v>0</v>
      </c>
      <c r="C61" s="114" t="str">
        <f>'Krok 1- Kalkulačka '!D50</f>
        <v>vyberte</v>
      </c>
      <c r="D61" s="114">
        <f>'Krok 1- Kalkulačka '!E50</f>
        <v>0</v>
      </c>
      <c r="E61" s="151" t="str">
        <f>'Krok 1- Kalkulačka '!F50&amp;" "&amp;'Krok 1- Kalkulačka '!G50</f>
        <v xml:space="preserve"> </v>
      </c>
      <c r="F61" s="115">
        <f>'Krok 1- Kalkulačka '!I50</f>
        <v>0</v>
      </c>
      <c r="G61" s="114">
        <f>'Krok 1- Kalkulačka '!J50</f>
        <v>0</v>
      </c>
      <c r="H61" s="146">
        <f>'Krok 1- Kalkulačka '!K50</f>
        <v>0</v>
      </c>
      <c r="I61" s="146">
        <f>'Krok 1- Kalkulačka '!M50</f>
        <v>0</v>
      </c>
      <c r="J61" s="154">
        <f>'Krok 1- Kalkulačka '!AV50</f>
        <v>0</v>
      </c>
      <c r="K61" s="154">
        <f>'Krok 1- Kalkulačka '!AX50</f>
        <v>0</v>
      </c>
      <c r="L61" s="136">
        <f>'Krok 1- Kalkulačka '!AD50</f>
        <v>0</v>
      </c>
      <c r="M61" s="156">
        <f>'Krok 1- Kalkulačka '!AY50</f>
        <v>0</v>
      </c>
    </row>
    <row r="62" spans="2:13" ht="14.25" customHeight="1" x14ac:dyDescent="0.2">
      <c r="B62" s="149">
        <f>'Krok 1- Kalkulačka '!C51</f>
        <v>0</v>
      </c>
      <c r="C62" s="114" t="str">
        <f>'Krok 1- Kalkulačka '!D51</f>
        <v>vyberte</v>
      </c>
      <c r="D62" s="114">
        <f>'Krok 1- Kalkulačka '!E51</f>
        <v>0</v>
      </c>
      <c r="E62" s="151" t="str">
        <f>'Krok 1- Kalkulačka '!F51&amp;" "&amp;'Krok 1- Kalkulačka '!G51</f>
        <v xml:space="preserve"> </v>
      </c>
      <c r="F62" s="115">
        <f>'Krok 1- Kalkulačka '!I51</f>
        <v>0</v>
      </c>
      <c r="G62" s="114">
        <f>'Krok 1- Kalkulačka '!J51</f>
        <v>0</v>
      </c>
      <c r="H62" s="146">
        <f>'Krok 1- Kalkulačka '!K51</f>
        <v>0</v>
      </c>
      <c r="I62" s="146">
        <f>'Krok 1- Kalkulačka '!M51</f>
        <v>0</v>
      </c>
      <c r="J62" s="154">
        <f>'Krok 1- Kalkulačka '!AV51</f>
        <v>0</v>
      </c>
      <c r="K62" s="154">
        <f>'Krok 1- Kalkulačka '!AX51</f>
        <v>0</v>
      </c>
      <c r="L62" s="136">
        <f>'Krok 1- Kalkulačka '!AD51</f>
        <v>0</v>
      </c>
      <c r="M62" s="156">
        <f>'Krok 1- Kalkulačka '!AY51</f>
        <v>0</v>
      </c>
    </row>
    <row r="63" spans="2:13" ht="14.25" customHeight="1" x14ac:dyDescent="0.2">
      <c r="B63" s="149">
        <f>'Krok 1- Kalkulačka '!C52</f>
        <v>0</v>
      </c>
      <c r="C63" s="114" t="str">
        <f>'Krok 1- Kalkulačka '!D52</f>
        <v>vyberte</v>
      </c>
      <c r="D63" s="114">
        <f>'Krok 1- Kalkulačka '!E52</f>
        <v>0</v>
      </c>
      <c r="E63" s="151" t="str">
        <f>'Krok 1- Kalkulačka '!F52&amp;" "&amp;'Krok 1- Kalkulačka '!G52</f>
        <v xml:space="preserve"> </v>
      </c>
      <c r="F63" s="115">
        <f>'Krok 1- Kalkulačka '!I52</f>
        <v>0</v>
      </c>
      <c r="G63" s="114">
        <f>'Krok 1- Kalkulačka '!J52</f>
        <v>0</v>
      </c>
      <c r="H63" s="146">
        <f>'Krok 1- Kalkulačka '!K52</f>
        <v>0</v>
      </c>
      <c r="I63" s="146">
        <f>'Krok 1- Kalkulačka '!M52</f>
        <v>0</v>
      </c>
      <c r="J63" s="154">
        <f>'Krok 1- Kalkulačka '!AV52</f>
        <v>0</v>
      </c>
      <c r="K63" s="154">
        <f>'Krok 1- Kalkulačka '!AX52</f>
        <v>0</v>
      </c>
      <c r="L63" s="136">
        <f>'Krok 1- Kalkulačka '!AD52</f>
        <v>0</v>
      </c>
      <c r="M63" s="156">
        <f>'Krok 1- Kalkulačka '!AY52</f>
        <v>0</v>
      </c>
    </row>
    <row r="64" spans="2:13" ht="14.25" customHeight="1" x14ac:dyDescent="0.2">
      <c r="B64" s="149">
        <f>'Krok 1- Kalkulačka '!C53</f>
        <v>0</v>
      </c>
      <c r="C64" s="114" t="str">
        <f>'Krok 1- Kalkulačka '!D53</f>
        <v>vyberte</v>
      </c>
      <c r="D64" s="114">
        <f>'Krok 1- Kalkulačka '!E53</f>
        <v>0</v>
      </c>
      <c r="E64" s="151" t="str">
        <f>'Krok 1- Kalkulačka '!F53&amp;" "&amp;'Krok 1- Kalkulačka '!G53</f>
        <v xml:space="preserve"> </v>
      </c>
      <c r="F64" s="115">
        <f>'Krok 1- Kalkulačka '!I53</f>
        <v>0</v>
      </c>
      <c r="G64" s="114">
        <f>'Krok 1- Kalkulačka '!J53</f>
        <v>0</v>
      </c>
      <c r="H64" s="146">
        <f>'Krok 1- Kalkulačka '!K53</f>
        <v>0</v>
      </c>
      <c r="I64" s="146">
        <f>'Krok 1- Kalkulačka '!M53</f>
        <v>0</v>
      </c>
      <c r="J64" s="154">
        <f>'Krok 1- Kalkulačka '!AV53</f>
        <v>0</v>
      </c>
      <c r="K64" s="154">
        <f>'Krok 1- Kalkulačka '!AX53</f>
        <v>0</v>
      </c>
      <c r="L64" s="136">
        <f>'Krok 1- Kalkulačka '!AD53</f>
        <v>0</v>
      </c>
      <c r="M64" s="156">
        <f>'Krok 1- Kalkulačka '!AY53</f>
        <v>0</v>
      </c>
    </row>
    <row r="65" spans="2:13" ht="14.25" customHeight="1" x14ac:dyDescent="0.2">
      <c r="B65" s="149">
        <f>'Krok 1- Kalkulačka '!C54</f>
        <v>0</v>
      </c>
      <c r="C65" s="114" t="str">
        <f>'Krok 1- Kalkulačka '!D54</f>
        <v>vyberte</v>
      </c>
      <c r="D65" s="114">
        <f>'Krok 1- Kalkulačka '!E54</f>
        <v>0</v>
      </c>
      <c r="E65" s="151" t="str">
        <f>'Krok 1- Kalkulačka '!F54&amp;" "&amp;'Krok 1- Kalkulačka '!G54</f>
        <v xml:space="preserve"> </v>
      </c>
      <c r="F65" s="115">
        <f>'Krok 1- Kalkulačka '!I54</f>
        <v>0</v>
      </c>
      <c r="G65" s="114">
        <f>'Krok 1- Kalkulačka '!J54</f>
        <v>0</v>
      </c>
      <c r="H65" s="146">
        <f>'Krok 1- Kalkulačka '!K54</f>
        <v>0</v>
      </c>
      <c r="I65" s="146">
        <f>'Krok 1- Kalkulačka '!M54</f>
        <v>0</v>
      </c>
      <c r="J65" s="154">
        <f>'Krok 1- Kalkulačka '!AV54</f>
        <v>0</v>
      </c>
      <c r="K65" s="154">
        <f>'Krok 1- Kalkulačka '!AX54</f>
        <v>0</v>
      </c>
      <c r="L65" s="136">
        <f>'Krok 1- Kalkulačka '!AD54</f>
        <v>0</v>
      </c>
      <c r="M65" s="156">
        <f>'Krok 1- Kalkulačka '!AY54</f>
        <v>0</v>
      </c>
    </row>
    <row r="66" spans="2:13" ht="14.25" customHeight="1" x14ac:dyDescent="0.2">
      <c r="B66" s="149">
        <f>'Krok 1- Kalkulačka '!C55</f>
        <v>0</v>
      </c>
      <c r="C66" s="114" t="str">
        <f>'Krok 1- Kalkulačka '!D55</f>
        <v>vyberte</v>
      </c>
      <c r="D66" s="114">
        <f>'Krok 1- Kalkulačka '!E55</f>
        <v>0</v>
      </c>
      <c r="E66" s="151" t="str">
        <f>'Krok 1- Kalkulačka '!F55&amp;" "&amp;'Krok 1- Kalkulačka '!G55</f>
        <v xml:space="preserve"> </v>
      </c>
      <c r="F66" s="115">
        <f>'Krok 1- Kalkulačka '!I55</f>
        <v>0</v>
      </c>
      <c r="G66" s="114">
        <f>'Krok 1- Kalkulačka '!J55</f>
        <v>0</v>
      </c>
      <c r="H66" s="146">
        <f>'Krok 1- Kalkulačka '!K55</f>
        <v>0</v>
      </c>
      <c r="I66" s="146">
        <f>'Krok 1- Kalkulačka '!M55</f>
        <v>0</v>
      </c>
      <c r="J66" s="154">
        <f>'Krok 1- Kalkulačka '!AV55</f>
        <v>0</v>
      </c>
      <c r="K66" s="154">
        <f>'Krok 1- Kalkulačka '!AX55</f>
        <v>0</v>
      </c>
      <c r="L66" s="136">
        <f>'Krok 1- Kalkulačka '!AD55</f>
        <v>0</v>
      </c>
      <c r="M66" s="156">
        <f>'Krok 1- Kalkulačka '!AY55</f>
        <v>0</v>
      </c>
    </row>
    <row r="67" spans="2:13" ht="14.25" customHeight="1" x14ac:dyDescent="0.2">
      <c r="B67" s="149">
        <f>'Krok 1- Kalkulačka '!C56</f>
        <v>0</v>
      </c>
      <c r="C67" s="114" t="str">
        <f>'Krok 1- Kalkulačka '!D56</f>
        <v>vyberte</v>
      </c>
      <c r="D67" s="114">
        <f>'Krok 1- Kalkulačka '!E56</f>
        <v>0</v>
      </c>
      <c r="E67" s="151" t="str">
        <f>'Krok 1- Kalkulačka '!F56&amp;" "&amp;'Krok 1- Kalkulačka '!G56</f>
        <v xml:space="preserve"> </v>
      </c>
      <c r="F67" s="115">
        <f>'Krok 1- Kalkulačka '!I56</f>
        <v>0</v>
      </c>
      <c r="G67" s="114">
        <f>'Krok 1- Kalkulačka '!J56</f>
        <v>0</v>
      </c>
      <c r="H67" s="146">
        <f>'Krok 1- Kalkulačka '!K56</f>
        <v>0</v>
      </c>
      <c r="I67" s="146">
        <f>'Krok 1- Kalkulačka '!M56</f>
        <v>0</v>
      </c>
      <c r="J67" s="154">
        <f>'Krok 1- Kalkulačka '!AV56</f>
        <v>0</v>
      </c>
      <c r="K67" s="154">
        <f>'Krok 1- Kalkulačka '!AX56</f>
        <v>0</v>
      </c>
      <c r="L67" s="136">
        <f>'Krok 1- Kalkulačka '!AD56</f>
        <v>0</v>
      </c>
      <c r="M67" s="156">
        <f>'Krok 1- Kalkulačka '!AY56</f>
        <v>0</v>
      </c>
    </row>
    <row r="68" spans="2:13" ht="14.25" customHeight="1" x14ac:dyDescent="0.2">
      <c r="B68" s="149">
        <f>'Krok 1- Kalkulačka '!C57</f>
        <v>0</v>
      </c>
      <c r="C68" s="114" t="str">
        <f>'Krok 1- Kalkulačka '!D57</f>
        <v>vyberte</v>
      </c>
      <c r="D68" s="114">
        <f>'Krok 1- Kalkulačka '!E57</f>
        <v>0</v>
      </c>
      <c r="E68" s="151" t="str">
        <f>'Krok 1- Kalkulačka '!F57&amp;" "&amp;'Krok 1- Kalkulačka '!G57</f>
        <v xml:space="preserve"> </v>
      </c>
      <c r="F68" s="115">
        <f>'Krok 1- Kalkulačka '!I57</f>
        <v>0</v>
      </c>
      <c r="G68" s="114">
        <f>'Krok 1- Kalkulačka '!J57</f>
        <v>0</v>
      </c>
      <c r="H68" s="146">
        <f>'Krok 1- Kalkulačka '!K57</f>
        <v>0</v>
      </c>
      <c r="I68" s="146">
        <f>'Krok 1- Kalkulačka '!M57</f>
        <v>0</v>
      </c>
      <c r="J68" s="154">
        <f>'Krok 1- Kalkulačka '!AV57</f>
        <v>0</v>
      </c>
      <c r="K68" s="154">
        <f>'Krok 1- Kalkulačka '!AX57</f>
        <v>0</v>
      </c>
      <c r="L68" s="136">
        <f>'Krok 1- Kalkulačka '!AD57</f>
        <v>0</v>
      </c>
      <c r="M68" s="156">
        <f>'Krok 1- Kalkulačka '!AY57</f>
        <v>0</v>
      </c>
    </row>
    <row r="69" spans="2:13" ht="14.25" customHeight="1" x14ac:dyDescent="0.2">
      <c r="B69" s="149">
        <f>'Krok 1- Kalkulačka '!C58</f>
        <v>0</v>
      </c>
      <c r="C69" s="114" t="str">
        <f>'Krok 1- Kalkulačka '!D58</f>
        <v>vyberte</v>
      </c>
      <c r="D69" s="114">
        <f>'Krok 1- Kalkulačka '!E58</f>
        <v>0</v>
      </c>
      <c r="E69" s="151" t="str">
        <f>'Krok 1- Kalkulačka '!F58&amp;" "&amp;'Krok 1- Kalkulačka '!G58</f>
        <v xml:space="preserve"> </v>
      </c>
      <c r="F69" s="115">
        <f>'Krok 1- Kalkulačka '!I58</f>
        <v>0</v>
      </c>
      <c r="G69" s="114">
        <f>'Krok 1- Kalkulačka '!J58</f>
        <v>0</v>
      </c>
      <c r="H69" s="146">
        <f>'Krok 1- Kalkulačka '!K58</f>
        <v>0</v>
      </c>
      <c r="I69" s="146">
        <f>'Krok 1- Kalkulačka '!M58</f>
        <v>0</v>
      </c>
      <c r="J69" s="154">
        <f>'Krok 1- Kalkulačka '!AV58</f>
        <v>0</v>
      </c>
      <c r="K69" s="154">
        <f>'Krok 1- Kalkulačka '!AX58</f>
        <v>0</v>
      </c>
      <c r="L69" s="136">
        <f>'Krok 1- Kalkulačka '!AD58</f>
        <v>0</v>
      </c>
      <c r="M69" s="156">
        <f>'Krok 1- Kalkulačka '!AY58</f>
        <v>0</v>
      </c>
    </row>
    <row r="70" spans="2:13" ht="14.25" customHeight="1" x14ac:dyDescent="0.2">
      <c r="B70" s="149">
        <f>'Krok 1- Kalkulačka '!C59</f>
        <v>0</v>
      </c>
      <c r="C70" s="114" t="str">
        <f>'Krok 1- Kalkulačka '!D59</f>
        <v>vyberte</v>
      </c>
      <c r="D70" s="114">
        <f>'Krok 1- Kalkulačka '!E59</f>
        <v>0</v>
      </c>
      <c r="E70" s="151" t="str">
        <f>'Krok 1- Kalkulačka '!F59&amp;" "&amp;'Krok 1- Kalkulačka '!G59</f>
        <v xml:space="preserve"> </v>
      </c>
      <c r="F70" s="115">
        <f>'Krok 1- Kalkulačka '!I59</f>
        <v>0</v>
      </c>
      <c r="G70" s="114">
        <f>'Krok 1- Kalkulačka '!J59</f>
        <v>0</v>
      </c>
      <c r="H70" s="146">
        <f>'Krok 1- Kalkulačka '!K59</f>
        <v>0</v>
      </c>
      <c r="I70" s="146">
        <f>'Krok 1- Kalkulačka '!M59</f>
        <v>0</v>
      </c>
      <c r="J70" s="154">
        <f>'Krok 1- Kalkulačka '!AV59</f>
        <v>0</v>
      </c>
      <c r="K70" s="154">
        <f>'Krok 1- Kalkulačka '!AX59</f>
        <v>0</v>
      </c>
      <c r="L70" s="136">
        <f>'Krok 1- Kalkulačka '!AD59</f>
        <v>0</v>
      </c>
      <c r="M70" s="156">
        <f>'Krok 1- Kalkulačka '!AY59</f>
        <v>0</v>
      </c>
    </row>
    <row r="71" spans="2:13" ht="14.25" customHeight="1" thickBot="1" x14ac:dyDescent="0.25">
      <c r="B71" s="157">
        <f>'Krok 1- Kalkulačka '!C60</f>
        <v>0</v>
      </c>
      <c r="C71" s="158" t="str">
        <f>'Krok 1- Kalkulačka '!D60</f>
        <v>vyberte</v>
      </c>
      <c r="D71" s="158">
        <f>'Krok 1- Kalkulačka '!E60</f>
        <v>0</v>
      </c>
      <c r="E71" s="159" t="str">
        <f>'Krok 1- Kalkulačka '!F60&amp;" "&amp;'Krok 1- Kalkulačka '!G60</f>
        <v xml:space="preserve"> </v>
      </c>
      <c r="F71" s="160">
        <f>'Krok 1- Kalkulačka '!I60</f>
        <v>0</v>
      </c>
      <c r="G71" s="158">
        <f>'Krok 1- Kalkulačka '!J60</f>
        <v>0</v>
      </c>
      <c r="H71" s="146">
        <f>'Krok 1- Kalkulačka '!K60</f>
        <v>0</v>
      </c>
      <c r="I71" s="161">
        <f>'Krok 1- Kalkulačka '!M60</f>
        <v>0</v>
      </c>
      <c r="J71" s="154">
        <f>'Krok 1- Kalkulačka '!AV60</f>
        <v>0</v>
      </c>
      <c r="K71" s="154">
        <f>'Krok 1- Kalkulačka '!AX60</f>
        <v>0</v>
      </c>
      <c r="L71" s="162">
        <f>'Krok 1- Kalkulačka '!AD60</f>
        <v>0</v>
      </c>
      <c r="M71" s="163">
        <f>'Krok 1- Kalkulačka '!AY60</f>
        <v>0</v>
      </c>
    </row>
    <row r="72" spans="2:13" ht="13.5" thickBot="1" x14ac:dyDescent="0.25">
      <c r="B72" s="405" t="s">
        <v>60</v>
      </c>
      <c r="C72" s="406"/>
      <c r="D72" s="406"/>
      <c r="E72" s="406"/>
      <c r="F72" s="406"/>
      <c r="G72" s="406"/>
      <c r="H72" s="406"/>
      <c r="I72" s="406"/>
      <c r="J72" s="164">
        <f>SUM(J22:J71)</f>
        <v>0</v>
      </c>
      <c r="K72" s="164">
        <f t="shared" ref="K72:M72" si="0">SUM(K22:K71)</f>
        <v>0</v>
      </c>
      <c r="L72" s="164">
        <f t="shared" si="0"/>
        <v>0</v>
      </c>
      <c r="M72" s="165">
        <f t="shared" si="0"/>
        <v>0</v>
      </c>
    </row>
    <row r="73" spans="2:13" x14ac:dyDescent="0.2">
      <c r="F73" s="74"/>
    </row>
    <row r="74" spans="2:13" x14ac:dyDescent="0.2">
      <c r="F74" s="74"/>
      <c r="K74" s="283"/>
    </row>
    <row r="75" spans="2:13" x14ac:dyDescent="0.2">
      <c r="F75" s="74"/>
    </row>
    <row r="76" spans="2:13" x14ac:dyDescent="0.2">
      <c r="F76" s="74"/>
    </row>
    <row r="77" spans="2:13" x14ac:dyDescent="0.2">
      <c r="F77" s="74"/>
    </row>
    <row r="78" spans="2:13" x14ac:dyDescent="0.2">
      <c r="F78" s="74"/>
    </row>
    <row r="79" spans="2:13" x14ac:dyDescent="0.2">
      <c r="F79" s="74"/>
    </row>
    <row r="80" spans="2:13" x14ac:dyDescent="0.2">
      <c r="F80" s="74"/>
    </row>
    <row r="81" spans="6:6" x14ac:dyDescent="0.2">
      <c r="F81" s="74"/>
    </row>
    <row r="82" spans="6:6" x14ac:dyDescent="0.2">
      <c r="F82" s="74"/>
    </row>
  </sheetData>
  <sheetProtection algorithmName="SHA-512" hashValue="SuQ0PnPRbZZboU/UDGKaBoa2L17DT6son/4BUsaT2ndAPQsHB6SXj6e7bRIxBtJny5c4Ucm66icxRMJb0P8qVQ==" saltValue="96Y5dhcnBtqhQAeiLto9Eg==" spinCount="100000" sheet="1" objects="1" scenarios="1"/>
  <mergeCells count="16">
    <mergeCell ref="L16:L21"/>
    <mergeCell ref="M16:M21"/>
    <mergeCell ref="B72:I72"/>
    <mergeCell ref="B1:K1"/>
    <mergeCell ref="B14:K14"/>
    <mergeCell ref="B16:B21"/>
    <mergeCell ref="C16:C21"/>
    <mergeCell ref="D16:D21"/>
    <mergeCell ref="F16:F21"/>
    <mergeCell ref="G16:G21"/>
    <mergeCell ref="H16:H21"/>
    <mergeCell ref="B15:K15"/>
    <mergeCell ref="E16:E21"/>
    <mergeCell ref="I16:I21"/>
    <mergeCell ref="J16:J21"/>
    <mergeCell ref="K16:K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topLeftCell="B1" zoomScale="80" zoomScaleNormal="80" workbookViewId="0">
      <selection activeCell="B2" sqref="B2"/>
    </sheetView>
  </sheetViews>
  <sheetFormatPr defaultColWidth="9.140625" defaultRowHeight="12.75" x14ac:dyDescent="0.2"/>
  <cols>
    <col min="1" max="1" width="6.140625" style="68" customWidth="1"/>
    <col min="2" max="2" width="44.5703125" style="27" customWidth="1"/>
    <col min="3" max="4" width="9.140625" style="27"/>
    <col min="5" max="5" width="11.42578125" style="27" customWidth="1"/>
    <col min="6" max="6" width="12.85546875" style="27" customWidth="1"/>
    <col min="7" max="7" width="9.140625" style="27"/>
    <col min="8" max="9" width="11.140625" style="27" customWidth="1"/>
    <col min="10" max="10" width="17.140625" style="27" customWidth="1"/>
    <col min="11" max="16" width="9.140625" style="27"/>
    <col min="17" max="17" width="9.28515625" style="27" customWidth="1"/>
    <col min="18" max="16384" width="9.140625" style="27"/>
  </cols>
  <sheetData>
    <row r="1" spans="1:18" x14ac:dyDescent="0.2">
      <c r="A1" s="70"/>
      <c r="B1" s="71" t="s">
        <v>65</v>
      </c>
      <c r="C1"/>
      <c r="D1"/>
      <c r="E1"/>
      <c r="F1"/>
      <c r="G1"/>
      <c r="H1"/>
      <c r="I1"/>
      <c r="J1"/>
      <c r="K1"/>
      <c r="L1"/>
      <c r="M1"/>
      <c r="N1"/>
      <c r="O1"/>
      <c r="P1"/>
      <c r="Q1"/>
    </row>
    <row r="2" spans="1:18" ht="16.5" customHeight="1" x14ac:dyDescent="0.2">
      <c r="A2" s="105"/>
      <c r="B2" s="269" t="s">
        <v>118</v>
      </c>
      <c r="C2" s="430" t="s">
        <v>195</v>
      </c>
      <c r="D2" s="431"/>
      <c r="E2" s="431"/>
      <c r="F2" s="431"/>
      <c r="G2" s="431"/>
      <c r="H2" s="431"/>
      <c r="I2" s="431"/>
      <c r="J2" s="431"/>
      <c r="K2" s="431"/>
      <c r="L2" s="431"/>
      <c r="M2" s="431"/>
      <c r="N2" s="431"/>
      <c r="O2" s="431"/>
      <c r="P2" s="431"/>
      <c r="Q2" s="432"/>
    </row>
    <row r="3" spans="1:18" ht="12.75" customHeight="1" x14ac:dyDescent="0.2">
      <c r="A3" s="105"/>
      <c r="B3" s="269" t="s">
        <v>130</v>
      </c>
      <c r="C3" s="430" t="s">
        <v>195</v>
      </c>
      <c r="D3" s="431"/>
      <c r="E3" s="431"/>
      <c r="F3" s="431"/>
      <c r="G3" s="431"/>
      <c r="H3" s="431"/>
      <c r="I3" s="431"/>
      <c r="J3" s="431"/>
      <c r="K3" s="431"/>
      <c r="L3" s="431"/>
      <c r="M3" s="431"/>
      <c r="N3" s="431"/>
      <c r="O3" s="431"/>
      <c r="P3" s="431"/>
      <c r="Q3" s="432"/>
    </row>
    <row r="4" spans="1:18" ht="27.75" customHeight="1" x14ac:dyDescent="0.2">
      <c r="A4" s="105"/>
      <c r="B4" s="270" t="s">
        <v>73</v>
      </c>
      <c r="C4" s="430" t="s">
        <v>195</v>
      </c>
      <c r="D4" s="431"/>
      <c r="E4" s="431"/>
      <c r="F4" s="431"/>
      <c r="G4" s="431"/>
      <c r="H4" s="431"/>
      <c r="I4" s="431"/>
      <c r="J4" s="431"/>
      <c r="K4" s="431"/>
      <c r="L4" s="431"/>
      <c r="M4" s="431"/>
      <c r="N4" s="431"/>
      <c r="O4" s="431"/>
      <c r="P4" s="431"/>
      <c r="Q4" s="432"/>
    </row>
    <row r="5" spans="1:18" ht="17.25" customHeight="1" x14ac:dyDescent="0.2">
      <c r="A5" s="105"/>
      <c r="B5" s="270" t="s">
        <v>131</v>
      </c>
      <c r="C5" s="430" t="s">
        <v>195</v>
      </c>
      <c r="D5" s="431"/>
      <c r="E5" s="431"/>
      <c r="F5" s="431"/>
      <c r="G5" s="431"/>
      <c r="H5" s="431"/>
      <c r="I5" s="431"/>
      <c r="J5" s="431"/>
      <c r="K5" s="431"/>
      <c r="L5" s="431"/>
      <c r="M5" s="431"/>
      <c r="N5" s="431"/>
      <c r="O5" s="431"/>
      <c r="P5" s="431"/>
      <c r="Q5" s="432"/>
    </row>
    <row r="6" spans="1:18" ht="17.25" customHeight="1" x14ac:dyDescent="0.2">
      <c r="A6" s="105"/>
      <c r="B6" s="271" t="s">
        <v>74</v>
      </c>
      <c r="C6" s="430" t="s">
        <v>195</v>
      </c>
      <c r="D6" s="431"/>
      <c r="E6" s="431"/>
      <c r="F6" s="431"/>
      <c r="G6" s="431"/>
      <c r="H6" s="431"/>
      <c r="I6" s="431"/>
      <c r="J6" s="431"/>
      <c r="K6" s="431"/>
      <c r="L6" s="431"/>
      <c r="M6" s="431"/>
      <c r="N6" s="431"/>
      <c r="O6" s="431"/>
      <c r="P6" s="431"/>
      <c r="Q6" s="432"/>
    </row>
    <row r="7" spans="1:18" ht="18.75" customHeight="1" x14ac:dyDescent="0.2">
      <c r="A7" s="105"/>
      <c r="B7" s="271" t="s">
        <v>59</v>
      </c>
      <c r="C7" s="429" t="s">
        <v>207</v>
      </c>
      <c r="D7" s="429"/>
      <c r="E7" s="429"/>
      <c r="F7" s="429"/>
      <c r="G7" s="429"/>
      <c r="H7" s="429"/>
      <c r="I7" s="429"/>
      <c r="J7" s="429"/>
      <c r="K7" s="429"/>
      <c r="L7" s="429"/>
      <c r="M7" s="429"/>
      <c r="N7" s="429"/>
      <c r="O7" s="429"/>
      <c r="P7" s="429"/>
      <c r="Q7" s="429"/>
    </row>
    <row r="8" spans="1:18" ht="16.5" customHeight="1" x14ac:dyDescent="0.2">
      <c r="A8" s="105"/>
      <c r="B8" s="271" t="s">
        <v>86</v>
      </c>
      <c r="C8" s="430" t="s">
        <v>195</v>
      </c>
      <c r="D8" s="431"/>
      <c r="E8" s="431"/>
      <c r="F8" s="431"/>
      <c r="G8" s="431"/>
      <c r="H8" s="431"/>
      <c r="I8" s="431"/>
      <c r="J8" s="431"/>
      <c r="K8" s="431"/>
      <c r="L8" s="431"/>
      <c r="M8" s="431"/>
      <c r="N8" s="431"/>
      <c r="O8" s="431"/>
      <c r="P8" s="431"/>
      <c r="Q8" s="432"/>
    </row>
    <row r="9" spans="1:18" ht="31.5" customHeight="1" x14ac:dyDescent="0.2">
      <c r="A9" s="105"/>
      <c r="B9" s="272" t="s">
        <v>47</v>
      </c>
      <c r="C9" s="433" t="s">
        <v>196</v>
      </c>
      <c r="D9" s="433"/>
      <c r="E9" s="433"/>
      <c r="F9" s="433"/>
      <c r="G9" s="433"/>
      <c r="H9" s="433"/>
      <c r="I9" s="433"/>
      <c r="J9" s="433"/>
      <c r="K9" s="433"/>
      <c r="L9" s="433"/>
      <c r="M9" s="433"/>
      <c r="N9" s="433"/>
      <c r="O9" s="433"/>
      <c r="P9" s="433"/>
      <c r="Q9" s="433"/>
    </row>
    <row r="10" spans="1:18" ht="24.75" customHeight="1" x14ac:dyDescent="0.2">
      <c r="A10" s="105"/>
      <c r="B10" s="272" t="s">
        <v>132</v>
      </c>
      <c r="C10" s="434" t="s">
        <v>197</v>
      </c>
      <c r="D10" s="434"/>
      <c r="E10" s="434"/>
      <c r="F10" s="434"/>
      <c r="G10" s="434"/>
      <c r="H10" s="434"/>
      <c r="I10" s="434"/>
      <c r="J10" s="434"/>
      <c r="K10" s="434"/>
      <c r="L10" s="434"/>
      <c r="M10" s="434"/>
      <c r="N10" s="434"/>
      <c r="O10" s="434"/>
      <c r="P10" s="434"/>
      <c r="Q10" s="434"/>
    </row>
    <row r="11" spans="1:18" ht="43.5" customHeight="1" x14ac:dyDescent="0.2">
      <c r="A11" s="105"/>
      <c r="B11" s="271" t="s">
        <v>103</v>
      </c>
      <c r="C11" s="435" t="s">
        <v>198</v>
      </c>
      <c r="D11" s="435"/>
      <c r="E11" s="435"/>
      <c r="F11" s="435"/>
      <c r="G11" s="435"/>
      <c r="H11" s="435"/>
      <c r="I11" s="435"/>
      <c r="J11" s="435"/>
      <c r="K11" s="435"/>
      <c r="L11" s="435"/>
      <c r="M11" s="435"/>
      <c r="N11" s="435"/>
      <c r="O11" s="435"/>
      <c r="P11" s="435"/>
      <c r="Q11" s="435"/>
    </row>
    <row r="12" spans="1:18" ht="47.25" customHeight="1" x14ac:dyDescent="0.2">
      <c r="A12" s="105"/>
      <c r="B12" s="268" t="s">
        <v>133</v>
      </c>
      <c r="C12" s="436" t="s">
        <v>134</v>
      </c>
      <c r="D12" s="436"/>
      <c r="E12" s="436"/>
      <c r="F12" s="436"/>
      <c r="G12" s="436"/>
      <c r="H12" s="436"/>
      <c r="I12" s="436"/>
      <c r="J12" s="436"/>
      <c r="K12" s="436"/>
      <c r="L12" s="436"/>
      <c r="M12" s="436"/>
      <c r="N12" s="436"/>
      <c r="O12" s="436"/>
      <c r="P12" s="436"/>
      <c r="Q12" s="436"/>
    </row>
    <row r="13" spans="1:18" ht="30" customHeight="1" x14ac:dyDescent="0.2">
      <c r="A13" s="105"/>
      <c r="B13" s="268" t="s">
        <v>135</v>
      </c>
      <c r="C13" s="437" t="s">
        <v>200</v>
      </c>
      <c r="D13" s="438"/>
      <c r="E13" s="438"/>
      <c r="F13" s="438"/>
      <c r="G13" s="438"/>
      <c r="H13" s="438"/>
      <c r="I13" s="438"/>
      <c r="J13" s="438"/>
      <c r="K13" s="438"/>
      <c r="L13" s="438"/>
      <c r="M13" s="438"/>
      <c r="N13" s="438"/>
      <c r="O13" s="438"/>
      <c r="P13" s="438"/>
      <c r="Q13" s="439"/>
    </row>
    <row r="14" spans="1:18" ht="30" customHeight="1" x14ac:dyDescent="0.2">
      <c r="A14" s="105"/>
      <c r="B14" s="268" t="s">
        <v>88</v>
      </c>
      <c r="C14" s="418"/>
      <c r="D14" s="419"/>
      <c r="E14" s="419"/>
      <c r="F14" s="419"/>
      <c r="G14" s="419"/>
      <c r="H14" s="419"/>
      <c r="I14" s="419"/>
      <c r="J14" s="419"/>
      <c r="K14" s="419"/>
      <c r="L14" s="419"/>
      <c r="M14" s="419"/>
      <c r="N14" s="419"/>
      <c r="O14" s="419"/>
      <c r="P14" s="419"/>
      <c r="Q14" s="420"/>
    </row>
    <row r="15" spans="1:18" ht="73.5" customHeight="1" x14ac:dyDescent="0.2">
      <c r="A15" s="105"/>
      <c r="B15" s="268" t="s">
        <v>136</v>
      </c>
      <c r="C15" s="429" t="s">
        <v>206</v>
      </c>
      <c r="D15" s="429"/>
      <c r="E15" s="429"/>
      <c r="F15" s="429"/>
      <c r="G15" s="429"/>
      <c r="H15" s="429"/>
      <c r="I15" s="429"/>
      <c r="J15" s="429"/>
      <c r="K15" s="429"/>
      <c r="L15" s="429"/>
      <c r="M15" s="429"/>
      <c r="N15" s="429"/>
      <c r="O15" s="429"/>
      <c r="P15" s="429"/>
      <c r="Q15" s="429"/>
      <c r="R15" s="291"/>
    </row>
    <row r="16" spans="1:18" ht="72" customHeight="1" x14ac:dyDescent="0.2">
      <c r="A16" s="105"/>
      <c r="B16" s="268" t="s">
        <v>188</v>
      </c>
      <c r="C16" s="435" t="s">
        <v>204</v>
      </c>
      <c r="D16" s="435"/>
      <c r="E16" s="435"/>
      <c r="F16" s="435"/>
      <c r="G16" s="435"/>
      <c r="H16" s="435"/>
      <c r="I16" s="435"/>
      <c r="J16" s="435"/>
      <c r="K16" s="435"/>
      <c r="L16" s="435"/>
      <c r="M16" s="435"/>
      <c r="N16" s="435"/>
      <c r="O16" s="435"/>
      <c r="P16" s="435"/>
      <c r="Q16" s="435"/>
    </row>
    <row r="17" spans="1:17" ht="93" customHeight="1" x14ac:dyDescent="0.2">
      <c r="A17" s="105"/>
      <c r="B17" s="268" t="s">
        <v>53</v>
      </c>
      <c r="C17" s="440" t="s">
        <v>137</v>
      </c>
      <c r="D17" s="440"/>
      <c r="E17" s="440"/>
      <c r="F17" s="440"/>
      <c r="G17" s="440"/>
      <c r="H17" s="440"/>
      <c r="I17" s="440"/>
      <c r="J17" s="440"/>
      <c r="K17" s="440"/>
      <c r="L17" s="440"/>
      <c r="M17" s="440"/>
      <c r="N17" s="440"/>
      <c r="O17" s="440"/>
      <c r="P17" s="440"/>
      <c r="Q17" s="440"/>
    </row>
    <row r="18" spans="1:17" ht="55.5" customHeight="1" x14ac:dyDescent="0.2">
      <c r="A18" s="105"/>
      <c r="B18" s="268" t="s">
        <v>54</v>
      </c>
      <c r="C18" s="435" t="s">
        <v>201</v>
      </c>
      <c r="D18" s="435"/>
      <c r="E18" s="435"/>
      <c r="F18" s="435"/>
      <c r="G18" s="435"/>
      <c r="H18" s="435"/>
      <c r="I18" s="435"/>
      <c r="J18" s="435"/>
      <c r="K18" s="435"/>
      <c r="L18" s="435"/>
      <c r="M18" s="435"/>
      <c r="N18" s="435"/>
      <c r="O18" s="435"/>
      <c r="P18" s="435"/>
      <c r="Q18" s="435"/>
    </row>
    <row r="19" spans="1:17" ht="51" customHeight="1" x14ac:dyDescent="0.2">
      <c r="A19" s="105"/>
      <c r="B19" s="268" t="s">
        <v>138</v>
      </c>
      <c r="C19" s="435" t="s">
        <v>139</v>
      </c>
      <c r="D19" s="435"/>
      <c r="E19" s="435"/>
      <c r="F19" s="435"/>
      <c r="G19" s="435"/>
      <c r="H19" s="435"/>
      <c r="I19" s="435"/>
      <c r="J19" s="435"/>
      <c r="K19" s="435"/>
      <c r="L19" s="435"/>
      <c r="M19" s="435"/>
      <c r="N19" s="435"/>
      <c r="O19" s="435"/>
      <c r="P19" s="435"/>
      <c r="Q19" s="435"/>
    </row>
    <row r="20" spans="1:17" ht="38.25" customHeight="1" x14ac:dyDescent="0.2">
      <c r="A20" s="105"/>
      <c r="B20" s="268" t="s">
        <v>140</v>
      </c>
      <c r="C20" s="435" t="s">
        <v>186</v>
      </c>
      <c r="D20" s="435"/>
      <c r="E20" s="435"/>
      <c r="F20" s="435"/>
      <c r="G20" s="435"/>
      <c r="H20" s="435"/>
      <c r="I20" s="435"/>
      <c r="J20" s="435"/>
      <c r="K20" s="435"/>
      <c r="L20" s="435"/>
      <c r="M20" s="435"/>
      <c r="N20" s="435"/>
      <c r="O20" s="435"/>
      <c r="P20" s="435"/>
      <c r="Q20" s="435"/>
    </row>
    <row r="21" spans="1:17" ht="38.25" customHeight="1" x14ac:dyDescent="0.2">
      <c r="A21" s="105"/>
      <c r="B21" s="268" t="s">
        <v>141</v>
      </c>
      <c r="C21" s="437" t="s">
        <v>142</v>
      </c>
      <c r="D21" s="438"/>
      <c r="E21" s="438"/>
      <c r="F21" s="438"/>
      <c r="G21" s="438"/>
      <c r="H21" s="438"/>
      <c r="I21" s="438"/>
      <c r="J21" s="438"/>
      <c r="K21" s="438"/>
      <c r="L21" s="438"/>
      <c r="M21" s="438"/>
      <c r="N21" s="438"/>
      <c r="O21" s="438"/>
      <c r="P21" s="438"/>
      <c r="Q21" s="439"/>
    </row>
    <row r="22" spans="1:17" ht="94.5" customHeight="1" x14ac:dyDescent="0.2">
      <c r="A22" s="105"/>
      <c r="B22" s="268" t="s">
        <v>143</v>
      </c>
      <c r="C22" s="435" t="s">
        <v>199</v>
      </c>
      <c r="D22" s="435"/>
      <c r="E22" s="435"/>
      <c r="F22" s="435"/>
      <c r="G22" s="435"/>
      <c r="H22" s="435"/>
      <c r="I22" s="435"/>
      <c r="J22" s="435"/>
      <c r="K22" s="435"/>
      <c r="L22" s="435"/>
      <c r="M22" s="435"/>
      <c r="N22" s="435"/>
      <c r="O22" s="435"/>
      <c r="P22" s="435"/>
      <c r="Q22" s="435"/>
    </row>
    <row r="23" spans="1:17" x14ac:dyDescent="0.2">
      <c r="A23"/>
      <c r="B23"/>
      <c r="C23"/>
      <c r="D23"/>
      <c r="E23"/>
      <c r="F23"/>
      <c r="G23"/>
      <c r="H23"/>
      <c r="I23"/>
      <c r="J23"/>
      <c r="K23"/>
      <c r="L23"/>
      <c r="M23"/>
      <c r="N23"/>
      <c r="O23"/>
      <c r="P23"/>
      <c r="Q23"/>
    </row>
    <row r="24" spans="1:17" x14ac:dyDescent="0.2">
      <c r="A24"/>
      <c r="B24" s="86" t="s">
        <v>63</v>
      </c>
      <c r="K24"/>
      <c r="L24"/>
      <c r="M24"/>
      <c r="N24"/>
      <c r="O24"/>
      <c r="P24"/>
      <c r="Q24"/>
    </row>
    <row r="25" spans="1:17" x14ac:dyDescent="0.2">
      <c r="A25"/>
      <c r="B25" s="28" t="s">
        <v>104</v>
      </c>
      <c r="K25"/>
      <c r="L25"/>
      <c r="M25"/>
      <c r="N25"/>
      <c r="O25"/>
      <c r="P25"/>
      <c r="Q25"/>
    </row>
    <row r="26" spans="1:17" x14ac:dyDescent="0.2">
      <c r="A26"/>
      <c r="B26" s="117" t="s">
        <v>13</v>
      </c>
      <c r="C26" s="441" t="s">
        <v>17</v>
      </c>
      <c r="D26" s="441"/>
      <c r="E26" s="442" t="s">
        <v>13</v>
      </c>
      <c r="F26" s="442"/>
      <c r="G26" s="441" t="s">
        <v>17</v>
      </c>
      <c r="H26" s="441"/>
      <c r="I26" s="441"/>
      <c r="J26"/>
      <c r="K26"/>
      <c r="L26"/>
      <c r="M26"/>
      <c r="N26"/>
      <c r="O26"/>
      <c r="P26"/>
      <c r="Q26"/>
    </row>
    <row r="27" spans="1:17" ht="12.75" customHeight="1" x14ac:dyDescent="0.2">
      <c r="A27"/>
      <c r="B27" s="118" t="s">
        <v>18</v>
      </c>
      <c r="C27" s="443">
        <v>1</v>
      </c>
      <c r="D27" s="444"/>
      <c r="E27" s="424" t="s">
        <v>4</v>
      </c>
      <c r="F27" s="425"/>
      <c r="G27" s="426">
        <v>0.5</v>
      </c>
      <c r="H27" s="427"/>
      <c r="I27" s="428"/>
      <c r="J27"/>
      <c r="K27"/>
      <c r="L27"/>
      <c r="M27"/>
      <c r="N27"/>
      <c r="O27"/>
      <c r="P27"/>
      <c r="Q27"/>
    </row>
    <row r="28" spans="1:17" x14ac:dyDescent="0.2">
      <c r="A28"/>
      <c r="B28" s="118" t="s">
        <v>19</v>
      </c>
      <c r="C28" s="421">
        <v>2</v>
      </c>
      <c r="D28" s="421"/>
      <c r="E28" s="422" t="s">
        <v>6</v>
      </c>
      <c r="F28" s="422"/>
      <c r="G28" s="423">
        <v>0.33</v>
      </c>
      <c r="H28" s="423"/>
      <c r="I28" s="423"/>
      <c r="J28"/>
      <c r="K28"/>
      <c r="L28"/>
      <c r="M28"/>
      <c r="N28"/>
      <c r="O28"/>
      <c r="P28"/>
      <c r="Q28"/>
    </row>
    <row r="29" spans="1:17" x14ac:dyDescent="0.2">
      <c r="A29"/>
      <c r="B29" s="118" t="s">
        <v>20</v>
      </c>
      <c r="C29" s="421">
        <v>3</v>
      </c>
      <c r="D29" s="421"/>
      <c r="E29" s="422" t="s">
        <v>8</v>
      </c>
      <c r="F29" s="422"/>
      <c r="G29" s="423">
        <v>0.25</v>
      </c>
      <c r="H29" s="423"/>
      <c r="I29" s="423"/>
      <c r="J29"/>
      <c r="K29"/>
      <c r="L29"/>
      <c r="M29"/>
      <c r="N29"/>
      <c r="O29"/>
      <c r="P29"/>
      <c r="Q29"/>
    </row>
    <row r="30" spans="1:17" x14ac:dyDescent="0.2">
      <c r="A30"/>
      <c r="B30" s="118" t="s">
        <v>21</v>
      </c>
      <c r="C30" s="421">
        <v>4</v>
      </c>
      <c r="D30" s="421"/>
      <c r="E30" s="422" t="s">
        <v>11</v>
      </c>
      <c r="F30" s="422"/>
      <c r="G30" s="423">
        <v>0.2</v>
      </c>
      <c r="H30" s="423"/>
      <c r="I30" s="423"/>
      <c r="J30"/>
      <c r="K30"/>
      <c r="L30"/>
      <c r="M30"/>
      <c r="N30"/>
      <c r="O30"/>
      <c r="P30"/>
      <c r="Q30"/>
    </row>
    <row r="31" spans="1:17" x14ac:dyDescent="0.2">
      <c r="A31"/>
      <c r="B31" s="118" t="s">
        <v>22</v>
      </c>
      <c r="C31" s="421">
        <v>12</v>
      </c>
      <c r="D31" s="421"/>
      <c r="E31" s="422" t="s">
        <v>12</v>
      </c>
      <c r="F31" s="422"/>
      <c r="G31" s="423">
        <v>0.25</v>
      </c>
      <c r="H31" s="423"/>
      <c r="I31" s="423"/>
      <c r="J31"/>
      <c r="K31"/>
      <c r="L31"/>
      <c r="M31"/>
      <c r="N31"/>
      <c r="O31"/>
      <c r="P31"/>
      <c r="Q31"/>
    </row>
    <row r="32" spans="1:17" x14ac:dyDescent="0.2">
      <c r="A32"/>
      <c r="B32"/>
      <c r="C32"/>
      <c r="D32"/>
      <c r="E32"/>
      <c r="F32"/>
      <c r="G32"/>
      <c r="H32"/>
      <c r="I32"/>
      <c r="J32"/>
      <c r="K32"/>
      <c r="L32"/>
      <c r="M32"/>
      <c r="N32"/>
      <c r="O32"/>
      <c r="P32"/>
      <c r="Q32"/>
    </row>
    <row r="33" spans="1:20" x14ac:dyDescent="0.2">
      <c r="A33"/>
      <c r="B33"/>
      <c r="C33"/>
      <c r="D33"/>
      <c r="E33"/>
      <c r="F33"/>
      <c r="G33"/>
      <c r="H33"/>
      <c r="I33"/>
      <c r="J33"/>
      <c r="K33"/>
      <c r="L33"/>
      <c r="M33"/>
      <c r="N33"/>
      <c r="O33"/>
      <c r="P33"/>
      <c r="Q33"/>
    </row>
    <row r="34" spans="1:20" x14ac:dyDescent="0.2">
      <c r="A34"/>
      <c r="B34" s="88"/>
      <c r="C34" s="88"/>
      <c r="D34" s="90"/>
      <c r="E34" s="90"/>
      <c r="F34" s="89"/>
      <c r="G34" s="89"/>
      <c r="H34" s="89"/>
      <c r="I34" s="89"/>
      <c r="J34" s="89"/>
      <c r="K34" s="89"/>
      <c r="L34" s="89"/>
      <c r="M34" s="89"/>
      <c r="N34" s="89"/>
      <c r="O34" s="89"/>
      <c r="P34" s="89"/>
      <c r="Q34" s="89"/>
    </row>
    <row r="35" spans="1:20" x14ac:dyDescent="0.2">
      <c r="A35"/>
      <c r="B35"/>
      <c r="C35"/>
      <c r="D35"/>
      <c r="E35"/>
      <c r="F35"/>
      <c r="G35"/>
      <c r="H35"/>
      <c r="I35"/>
      <c r="J35"/>
      <c r="K35"/>
      <c r="L35"/>
      <c r="M35"/>
      <c r="N35"/>
      <c r="O35"/>
      <c r="P35"/>
      <c r="Q35"/>
    </row>
    <row r="36" spans="1:20" ht="18" x14ac:dyDescent="0.25">
      <c r="A36" s="87"/>
      <c r="B36" s="87" t="s">
        <v>105</v>
      </c>
      <c r="C36" s="87"/>
      <c r="D36" s="87"/>
      <c r="E36" s="87"/>
      <c r="F36" s="87"/>
      <c r="G36" s="87"/>
      <c r="H36" s="87"/>
      <c r="I36" s="87"/>
      <c r="J36" s="87"/>
      <c r="K36" s="87"/>
      <c r="L36" s="87"/>
      <c r="M36" s="87"/>
      <c r="N36" s="87"/>
      <c r="O36" s="87"/>
      <c r="P36" s="87"/>
      <c r="Q36" s="87"/>
      <c r="R36" s="87"/>
      <c r="S36" s="87"/>
      <c r="T36" s="87"/>
    </row>
    <row r="37" spans="1:20" x14ac:dyDescent="0.2">
      <c r="A37" s="93"/>
      <c r="B37" s="94"/>
      <c r="C37" s="95"/>
      <c r="D37" s="95"/>
      <c r="E37" s="95"/>
      <c r="F37" s="95"/>
      <c r="G37" s="95"/>
      <c r="H37" s="95"/>
      <c r="I37" s="95"/>
      <c r="J37" s="95"/>
      <c r="K37" s="95"/>
      <c r="L37" s="95"/>
      <c r="M37" s="95"/>
      <c r="N37" s="95"/>
      <c r="O37" s="96"/>
      <c r="P37" s="96"/>
      <c r="Q37" s="96"/>
      <c r="R37" s="96"/>
      <c r="S37" s="96"/>
      <c r="T37" s="96"/>
    </row>
    <row r="38" spans="1:20" s="69" customFormat="1" ht="20.25" x14ac:dyDescent="0.3">
      <c r="A38" s="93"/>
      <c r="B38" s="106" t="s">
        <v>106</v>
      </c>
      <c r="C38" s="95"/>
      <c r="D38" s="95"/>
      <c r="E38" s="95"/>
      <c r="F38" s="95"/>
      <c r="G38" s="95"/>
      <c r="H38" s="95"/>
      <c r="I38" s="95"/>
      <c r="J38" s="95"/>
      <c r="K38" s="95"/>
      <c r="L38" s="95"/>
      <c r="M38" s="95"/>
      <c r="N38" s="95"/>
      <c r="O38" s="96"/>
      <c r="P38" s="96"/>
      <c r="Q38" s="96"/>
      <c r="R38" s="96"/>
      <c r="S38" s="96"/>
      <c r="T38" s="96"/>
    </row>
    <row r="39" spans="1:20" s="69" customFormat="1" x14ac:dyDescent="0.2">
      <c r="A39" s="93"/>
      <c r="B39" s="97"/>
      <c r="C39" s="95"/>
      <c r="D39" s="95"/>
      <c r="E39" s="95"/>
      <c r="F39" s="95"/>
      <c r="G39" s="95"/>
      <c r="H39" s="95"/>
      <c r="I39" s="95"/>
      <c r="J39" s="95"/>
      <c r="K39" s="95"/>
      <c r="L39" s="95"/>
      <c r="M39" s="95"/>
      <c r="N39" s="95"/>
      <c r="O39" s="96"/>
      <c r="P39" s="96"/>
      <c r="Q39" s="96"/>
      <c r="R39" s="96"/>
      <c r="S39" s="96"/>
      <c r="T39" s="96"/>
    </row>
    <row r="40" spans="1:20" x14ac:dyDescent="0.2">
      <c r="A40" s="98"/>
      <c r="B40" s="96"/>
      <c r="C40" s="96"/>
      <c r="D40" s="96"/>
      <c r="E40" s="96"/>
      <c r="F40" s="96"/>
      <c r="G40" s="96"/>
      <c r="H40" s="96"/>
      <c r="I40" s="96"/>
      <c r="J40" s="96"/>
      <c r="K40" s="96"/>
      <c r="L40" s="96"/>
      <c r="M40" s="96"/>
      <c r="N40" s="96"/>
      <c r="O40" s="96"/>
      <c r="P40" s="96"/>
      <c r="Q40" s="96"/>
      <c r="R40" s="96"/>
      <c r="S40" s="96"/>
      <c r="T40" s="96"/>
    </row>
    <row r="41" spans="1:20" ht="18" customHeight="1" x14ac:dyDescent="0.25">
      <c r="A41" s="98"/>
      <c r="B41" s="107" t="s">
        <v>62</v>
      </c>
      <c r="C41" s="96"/>
      <c r="D41" s="96"/>
      <c r="E41" s="96"/>
      <c r="F41" s="96"/>
      <c r="G41" s="96"/>
      <c r="H41" s="96"/>
      <c r="I41" s="96"/>
      <c r="J41" s="96"/>
      <c r="K41" s="96"/>
      <c r="L41" s="96"/>
      <c r="M41" s="96"/>
      <c r="N41" s="96"/>
      <c r="O41" s="96"/>
      <c r="P41" s="96"/>
      <c r="Q41" s="96"/>
      <c r="R41" s="96"/>
      <c r="S41" s="96"/>
      <c r="T41" s="96"/>
    </row>
    <row r="42" spans="1:20" x14ac:dyDescent="0.2">
      <c r="A42" s="98"/>
      <c r="B42" s="96"/>
      <c r="C42" s="96"/>
      <c r="D42" s="96"/>
      <c r="E42" s="96"/>
      <c r="F42" s="96"/>
      <c r="G42" s="96"/>
      <c r="H42" s="96"/>
      <c r="I42" s="96"/>
      <c r="J42" s="96"/>
      <c r="K42" s="96"/>
      <c r="L42" s="96"/>
      <c r="M42" s="96"/>
      <c r="N42" s="96"/>
      <c r="O42" s="96"/>
      <c r="P42" s="96"/>
      <c r="Q42" s="96"/>
      <c r="R42" s="96"/>
      <c r="S42" s="96"/>
      <c r="T42" s="96"/>
    </row>
    <row r="43" spans="1:20" x14ac:dyDescent="0.2">
      <c r="A43" s="98"/>
      <c r="B43" s="96"/>
      <c r="C43" s="96"/>
      <c r="D43" s="96"/>
      <c r="E43" s="96"/>
      <c r="F43" s="96"/>
      <c r="G43" s="96"/>
      <c r="H43" s="96"/>
      <c r="I43" s="96"/>
      <c r="J43" s="96"/>
      <c r="K43" s="96"/>
      <c r="L43" s="96"/>
      <c r="M43" s="96"/>
      <c r="N43" s="96"/>
      <c r="O43" s="96"/>
      <c r="P43" s="96"/>
      <c r="Q43" s="96"/>
      <c r="R43" s="96"/>
      <c r="S43" s="96"/>
      <c r="T43" s="96"/>
    </row>
    <row r="44" spans="1:20" x14ac:dyDescent="0.2">
      <c r="A44" s="98"/>
      <c r="B44" s="96"/>
      <c r="C44" s="96"/>
      <c r="D44" s="96"/>
      <c r="E44" s="96"/>
      <c r="F44" s="96"/>
      <c r="G44" s="96"/>
      <c r="H44" s="96"/>
      <c r="I44" s="96"/>
      <c r="J44" s="96"/>
      <c r="K44" s="96"/>
      <c r="L44" s="96"/>
      <c r="M44" s="96"/>
      <c r="N44" s="96"/>
      <c r="O44" s="96"/>
      <c r="P44" s="96"/>
      <c r="Q44" s="96"/>
      <c r="R44" s="96"/>
      <c r="S44" s="96"/>
      <c r="T44" s="96"/>
    </row>
    <row r="45" spans="1:20" x14ac:dyDescent="0.2">
      <c r="A45" s="98"/>
      <c r="B45" s="96"/>
      <c r="C45" s="96"/>
      <c r="D45" s="96"/>
      <c r="E45" s="96"/>
      <c r="F45" s="96"/>
      <c r="G45" s="96"/>
      <c r="H45" s="96"/>
      <c r="I45" s="96"/>
      <c r="J45" s="96"/>
      <c r="K45" s="96"/>
      <c r="L45" s="96"/>
      <c r="M45" s="96"/>
      <c r="N45" s="96"/>
      <c r="O45" s="96"/>
      <c r="P45" s="96"/>
      <c r="Q45" s="96"/>
      <c r="R45" s="96"/>
      <c r="S45" s="96"/>
      <c r="T45" s="96"/>
    </row>
    <row r="46" spans="1:20" x14ac:dyDescent="0.2">
      <c r="A46" s="98"/>
      <c r="B46" s="96"/>
      <c r="C46" s="96"/>
      <c r="D46" s="96"/>
      <c r="E46" s="96"/>
      <c r="F46" s="96"/>
      <c r="G46" s="96"/>
      <c r="H46" s="96"/>
      <c r="I46" s="96"/>
      <c r="J46" s="96"/>
      <c r="K46" s="96"/>
      <c r="L46" s="96"/>
      <c r="M46" s="96"/>
      <c r="N46" s="96"/>
      <c r="O46" s="96"/>
      <c r="P46" s="96"/>
      <c r="Q46" s="96"/>
      <c r="R46" s="96"/>
      <c r="S46" s="96"/>
      <c r="T46" s="96"/>
    </row>
    <row r="47" spans="1:20" x14ac:dyDescent="0.2">
      <c r="A47" s="98"/>
      <c r="B47" s="96"/>
      <c r="C47" s="96"/>
      <c r="D47" s="96"/>
      <c r="E47" s="96"/>
      <c r="F47" s="96"/>
      <c r="G47" s="96"/>
      <c r="H47" s="96"/>
      <c r="I47" s="96"/>
      <c r="J47" s="96"/>
      <c r="K47" s="96"/>
      <c r="L47" s="96"/>
      <c r="M47" s="96"/>
      <c r="N47" s="96"/>
      <c r="O47" s="96"/>
      <c r="P47" s="96"/>
      <c r="Q47" s="96"/>
      <c r="R47" s="96"/>
      <c r="S47" s="96"/>
      <c r="T47" s="96"/>
    </row>
    <row r="48" spans="1:20" x14ac:dyDescent="0.2">
      <c r="A48" s="98"/>
      <c r="B48" s="96"/>
      <c r="C48" s="96"/>
      <c r="D48" s="96"/>
      <c r="E48" s="96"/>
      <c r="F48" s="96"/>
      <c r="G48" s="96"/>
      <c r="H48" s="96"/>
      <c r="I48" s="96"/>
      <c r="J48" s="96"/>
      <c r="K48" s="96"/>
      <c r="L48" s="96"/>
      <c r="M48" s="96"/>
      <c r="N48" s="96"/>
      <c r="O48" s="96"/>
      <c r="P48" s="96"/>
      <c r="Q48" s="96"/>
      <c r="R48" s="96"/>
      <c r="S48" s="96"/>
      <c r="T48" s="96"/>
    </row>
    <row r="49" spans="1:20" x14ac:dyDescent="0.2">
      <c r="A49" s="98"/>
      <c r="B49" s="96"/>
      <c r="C49" s="96"/>
      <c r="D49" s="96"/>
      <c r="E49" s="96"/>
      <c r="F49" s="96"/>
      <c r="G49" s="96"/>
      <c r="H49" s="96"/>
      <c r="I49" s="96"/>
      <c r="J49" s="96"/>
      <c r="K49" s="96"/>
      <c r="L49" s="96"/>
      <c r="M49" s="96"/>
      <c r="N49" s="96"/>
      <c r="O49" s="96"/>
      <c r="P49" s="96"/>
      <c r="Q49" s="96"/>
      <c r="R49" s="96"/>
      <c r="S49" s="96"/>
      <c r="T49" s="96"/>
    </row>
    <row r="50" spans="1:20" x14ac:dyDescent="0.2">
      <c r="A50" s="98"/>
      <c r="B50" s="96"/>
      <c r="C50" s="96"/>
      <c r="D50" s="96"/>
      <c r="E50" s="96"/>
      <c r="F50" s="96"/>
      <c r="G50" s="96"/>
      <c r="H50" s="96"/>
      <c r="I50" s="96"/>
      <c r="J50" s="96"/>
      <c r="K50" s="96"/>
      <c r="L50" s="96"/>
      <c r="M50" s="96"/>
      <c r="N50" s="96"/>
      <c r="O50" s="96"/>
      <c r="P50" s="96"/>
      <c r="Q50" s="96"/>
      <c r="R50" s="96"/>
      <c r="S50" s="96"/>
      <c r="T50" s="96"/>
    </row>
    <row r="51" spans="1:20" x14ac:dyDescent="0.2">
      <c r="A51" s="98"/>
      <c r="B51" s="96"/>
      <c r="C51" s="96"/>
      <c r="D51" s="96"/>
      <c r="E51" s="96"/>
      <c r="F51" s="96"/>
      <c r="G51" s="96"/>
      <c r="H51" s="96"/>
      <c r="I51" s="96"/>
      <c r="J51" s="96"/>
      <c r="K51" s="96"/>
      <c r="L51" s="96"/>
      <c r="M51" s="96"/>
      <c r="N51" s="96"/>
      <c r="O51" s="96"/>
      <c r="P51" s="96"/>
      <c r="Q51" s="96"/>
      <c r="R51" s="96"/>
      <c r="S51" s="96"/>
      <c r="T51" s="96"/>
    </row>
    <row r="52" spans="1:20" x14ac:dyDescent="0.2">
      <c r="A52" s="98"/>
      <c r="B52" s="96"/>
      <c r="C52" s="96"/>
      <c r="D52" s="96"/>
      <c r="E52" s="96"/>
      <c r="F52" s="96"/>
      <c r="G52" s="96"/>
      <c r="H52" s="96"/>
      <c r="I52" s="96"/>
      <c r="J52" s="96"/>
      <c r="K52" s="96"/>
      <c r="L52" s="96"/>
      <c r="M52" s="96"/>
      <c r="N52" s="96"/>
      <c r="O52" s="96"/>
      <c r="P52" s="96"/>
      <c r="Q52" s="96"/>
      <c r="R52" s="96"/>
      <c r="S52" s="96"/>
      <c r="T52" s="96"/>
    </row>
    <row r="53" spans="1:20" x14ac:dyDescent="0.2">
      <c r="A53" s="98"/>
      <c r="B53" s="96"/>
      <c r="C53" s="96"/>
      <c r="D53" s="96"/>
      <c r="E53" s="96"/>
      <c r="F53" s="96"/>
      <c r="G53" s="96"/>
      <c r="H53" s="96"/>
      <c r="I53" s="96"/>
      <c r="J53" s="96"/>
      <c r="K53" s="96"/>
      <c r="L53" s="96"/>
      <c r="M53" s="96"/>
      <c r="N53" s="96"/>
      <c r="O53" s="96"/>
      <c r="P53" s="96"/>
      <c r="Q53" s="96"/>
      <c r="R53" s="96"/>
      <c r="S53" s="96"/>
      <c r="T53" s="96"/>
    </row>
    <row r="54" spans="1:20" x14ac:dyDescent="0.2">
      <c r="A54" s="98"/>
      <c r="B54" s="96"/>
      <c r="C54" s="96"/>
      <c r="D54" s="96"/>
      <c r="E54" s="96"/>
      <c r="F54" s="96"/>
      <c r="G54" s="96"/>
      <c r="H54" s="96"/>
      <c r="I54" s="96"/>
      <c r="J54" s="96"/>
      <c r="K54" s="96"/>
      <c r="L54" s="96"/>
      <c r="M54" s="96"/>
      <c r="N54" s="96"/>
      <c r="O54" s="96"/>
      <c r="P54" s="96"/>
      <c r="Q54" s="96"/>
      <c r="R54" s="96"/>
      <c r="S54" s="96"/>
      <c r="T54" s="96"/>
    </row>
    <row r="55" spans="1:20" x14ac:dyDescent="0.2">
      <c r="A55" s="98"/>
      <c r="B55" s="96"/>
      <c r="C55" s="96"/>
      <c r="D55" s="96"/>
      <c r="E55" s="96"/>
      <c r="F55" s="96"/>
      <c r="G55" s="96"/>
      <c r="H55" s="96"/>
      <c r="I55" s="96"/>
      <c r="J55" s="96"/>
      <c r="K55" s="96"/>
      <c r="L55" s="96"/>
      <c r="M55" s="96"/>
      <c r="N55" s="96"/>
      <c r="O55" s="96"/>
      <c r="P55" s="96"/>
      <c r="Q55" s="96"/>
      <c r="R55" s="96"/>
      <c r="S55" s="96"/>
      <c r="T55" s="96"/>
    </row>
    <row r="56" spans="1:20" x14ac:dyDescent="0.2">
      <c r="A56" s="98"/>
      <c r="B56" s="96"/>
      <c r="C56" s="96"/>
      <c r="D56" s="96"/>
      <c r="E56" s="96"/>
      <c r="F56" s="96"/>
      <c r="G56" s="96"/>
      <c r="H56" s="96"/>
      <c r="I56" s="96"/>
      <c r="J56" s="96"/>
      <c r="K56" s="96"/>
      <c r="L56" s="96"/>
      <c r="M56" s="96"/>
      <c r="N56" s="96"/>
      <c r="O56" s="96"/>
      <c r="P56" s="96"/>
      <c r="Q56" s="96"/>
      <c r="R56" s="96"/>
      <c r="S56" s="96"/>
      <c r="T56" s="96"/>
    </row>
    <row r="57" spans="1:20" x14ac:dyDescent="0.2">
      <c r="A57" s="98"/>
      <c r="B57" s="96"/>
      <c r="C57" s="96"/>
      <c r="D57" s="96"/>
      <c r="E57" s="96"/>
      <c r="F57" s="96"/>
      <c r="G57" s="96"/>
      <c r="H57" s="96"/>
      <c r="I57" s="96"/>
      <c r="J57" s="96"/>
      <c r="K57" s="96"/>
      <c r="L57" s="96"/>
      <c r="M57" s="96"/>
      <c r="N57" s="96"/>
      <c r="O57" s="96"/>
      <c r="P57" s="96"/>
      <c r="Q57" s="96"/>
      <c r="R57" s="96"/>
      <c r="S57" s="96"/>
      <c r="T57" s="96"/>
    </row>
    <row r="58" spans="1:20" x14ac:dyDescent="0.2">
      <c r="A58" s="98"/>
      <c r="B58" s="96"/>
      <c r="C58" s="96"/>
      <c r="D58" s="96"/>
      <c r="E58" s="96"/>
      <c r="F58" s="96"/>
      <c r="G58" s="96"/>
      <c r="H58" s="96"/>
      <c r="I58" s="96"/>
      <c r="J58" s="96"/>
      <c r="K58" s="96"/>
      <c r="L58" s="96"/>
      <c r="M58" s="96"/>
      <c r="N58" s="96"/>
      <c r="O58" s="96"/>
      <c r="P58" s="96"/>
      <c r="Q58" s="96"/>
      <c r="R58" s="96"/>
      <c r="S58" s="96"/>
      <c r="T58" s="96"/>
    </row>
    <row r="59" spans="1:20" x14ac:dyDescent="0.2">
      <c r="A59" s="98"/>
      <c r="B59" s="96"/>
      <c r="C59" s="96"/>
      <c r="D59" s="96"/>
      <c r="E59" s="96"/>
      <c r="F59" s="96"/>
      <c r="G59" s="96"/>
      <c r="H59" s="96"/>
      <c r="I59" s="96"/>
      <c r="J59" s="96"/>
      <c r="K59" s="96"/>
      <c r="L59" s="96"/>
      <c r="M59" s="96"/>
      <c r="N59" s="96"/>
      <c r="O59" s="96"/>
      <c r="P59" s="96"/>
      <c r="Q59" s="96"/>
      <c r="R59" s="96"/>
      <c r="S59" s="96"/>
      <c r="T59" s="96"/>
    </row>
    <row r="60" spans="1:20" x14ac:dyDescent="0.2">
      <c r="A60" s="98"/>
      <c r="B60" s="96"/>
      <c r="C60" s="96"/>
      <c r="D60" s="96"/>
      <c r="E60" s="96"/>
      <c r="F60" s="96"/>
      <c r="G60" s="96"/>
      <c r="H60" s="96"/>
      <c r="I60" s="96"/>
      <c r="J60" s="96"/>
      <c r="K60" s="96"/>
      <c r="L60" s="96"/>
      <c r="M60" s="96"/>
      <c r="N60" s="96"/>
      <c r="O60" s="96"/>
      <c r="P60" s="96"/>
      <c r="Q60" s="96"/>
      <c r="R60" s="96"/>
      <c r="S60" s="96"/>
      <c r="T60" s="96"/>
    </row>
    <row r="61" spans="1:20" x14ac:dyDescent="0.2">
      <c r="A61" s="98"/>
      <c r="B61" s="96"/>
      <c r="C61" s="96"/>
      <c r="D61" s="96"/>
      <c r="E61" s="96"/>
      <c r="F61" s="96"/>
      <c r="G61" s="96"/>
      <c r="H61" s="96"/>
      <c r="I61" s="96"/>
      <c r="J61" s="96"/>
      <c r="K61" s="96"/>
      <c r="L61" s="96"/>
      <c r="M61" s="96"/>
      <c r="N61" s="96"/>
      <c r="O61" s="96"/>
      <c r="P61" s="96"/>
      <c r="Q61" s="96"/>
      <c r="R61" s="96"/>
      <c r="S61" s="96"/>
      <c r="T61" s="96"/>
    </row>
    <row r="62" spans="1:20" x14ac:dyDescent="0.2">
      <c r="A62" s="98"/>
      <c r="B62" s="96"/>
      <c r="C62" s="96"/>
      <c r="D62" s="96"/>
      <c r="E62" s="96"/>
      <c r="F62" s="96"/>
      <c r="G62" s="96"/>
      <c r="H62" s="96"/>
      <c r="I62" s="96"/>
      <c r="J62" s="96"/>
      <c r="K62" s="96"/>
      <c r="L62" s="96"/>
      <c r="M62" s="96"/>
      <c r="N62" s="96"/>
      <c r="O62" s="96"/>
      <c r="P62" s="96"/>
      <c r="Q62" s="96"/>
      <c r="R62" s="96"/>
      <c r="S62" s="96"/>
      <c r="T62" s="96"/>
    </row>
    <row r="63" spans="1:20" x14ac:dyDescent="0.2">
      <c r="A63" s="98"/>
      <c r="B63" s="96"/>
      <c r="C63" s="96"/>
      <c r="D63" s="96"/>
      <c r="E63" s="96"/>
      <c r="F63" s="96"/>
      <c r="G63" s="96"/>
      <c r="H63" s="96"/>
      <c r="I63" s="96"/>
      <c r="J63" s="96"/>
      <c r="K63" s="96"/>
      <c r="L63" s="96"/>
      <c r="M63" s="96"/>
      <c r="N63" s="96"/>
      <c r="O63" s="96"/>
      <c r="P63" s="96"/>
      <c r="Q63" s="96"/>
      <c r="R63" s="96"/>
      <c r="S63" s="96"/>
      <c r="T63" s="96"/>
    </row>
    <row r="64" spans="1:20" x14ac:dyDescent="0.2">
      <c r="A64" s="98"/>
      <c r="B64" s="96"/>
      <c r="C64" s="96"/>
      <c r="D64" s="96"/>
      <c r="E64" s="96"/>
      <c r="F64" s="96"/>
      <c r="G64" s="96"/>
      <c r="H64" s="96"/>
      <c r="I64" s="96"/>
      <c r="J64" s="96"/>
      <c r="K64" s="96"/>
      <c r="L64" s="96"/>
      <c r="M64" s="96"/>
      <c r="N64" s="96"/>
      <c r="O64" s="96"/>
      <c r="P64" s="96"/>
      <c r="Q64" s="96"/>
      <c r="R64" s="96"/>
      <c r="S64" s="96"/>
      <c r="T64" s="96"/>
    </row>
    <row r="65" spans="1:20" x14ac:dyDescent="0.2">
      <c r="A65" s="98"/>
      <c r="B65" s="96"/>
      <c r="C65" s="96"/>
      <c r="D65" s="96"/>
      <c r="E65" s="96"/>
      <c r="F65" s="96"/>
      <c r="G65" s="96"/>
      <c r="H65" s="96"/>
      <c r="I65" s="96"/>
      <c r="J65" s="96"/>
      <c r="K65" s="96"/>
      <c r="L65" s="96"/>
      <c r="M65" s="96"/>
      <c r="N65" s="96"/>
      <c r="O65" s="96"/>
      <c r="P65" s="96"/>
      <c r="Q65" s="96"/>
      <c r="R65" s="96"/>
      <c r="S65" s="96"/>
      <c r="T65" s="96"/>
    </row>
    <row r="66" spans="1:20" x14ac:dyDescent="0.2">
      <c r="A66" s="98"/>
      <c r="B66" s="96"/>
      <c r="C66" s="96"/>
      <c r="D66" s="96"/>
      <c r="E66" s="96"/>
      <c r="F66" s="96"/>
      <c r="G66" s="96"/>
      <c r="H66" s="96"/>
      <c r="I66" s="96"/>
      <c r="J66" s="96"/>
      <c r="K66" s="96"/>
      <c r="L66" s="96"/>
      <c r="M66" s="96"/>
      <c r="N66" s="96"/>
      <c r="O66" s="96"/>
      <c r="P66" s="96"/>
      <c r="Q66" s="96"/>
      <c r="R66" s="96"/>
      <c r="S66" s="96"/>
      <c r="T66" s="96"/>
    </row>
    <row r="67" spans="1:20" x14ac:dyDescent="0.2">
      <c r="A67" s="98"/>
      <c r="B67" s="96"/>
      <c r="C67" s="96"/>
      <c r="D67" s="96"/>
      <c r="E67" s="96"/>
      <c r="F67" s="96"/>
      <c r="G67" s="96"/>
      <c r="H67" s="96"/>
      <c r="I67" s="96"/>
      <c r="J67" s="96"/>
      <c r="K67" s="96"/>
      <c r="L67" s="96"/>
      <c r="M67" s="96"/>
      <c r="N67" s="96"/>
      <c r="O67" s="96"/>
      <c r="P67" s="96"/>
      <c r="Q67" s="96"/>
      <c r="R67" s="96"/>
      <c r="S67" s="96"/>
      <c r="T67" s="96"/>
    </row>
    <row r="68" spans="1:20" x14ac:dyDescent="0.2">
      <c r="A68" s="98"/>
      <c r="B68" s="96"/>
      <c r="C68" s="96"/>
      <c r="D68" s="96"/>
      <c r="E68" s="96"/>
      <c r="F68" s="96"/>
      <c r="G68" s="96"/>
      <c r="H68" s="96"/>
      <c r="I68" s="96"/>
      <c r="J68" s="96"/>
      <c r="K68" s="96"/>
      <c r="L68" s="96"/>
      <c r="M68" s="96"/>
      <c r="N68" s="96"/>
      <c r="O68" s="96"/>
      <c r="P68" s="96"/>
      <c r="Q68" s="96"/>
      <c r="R68" s="96"/>
      <c r="S68" s="96"/>
      <c r="T68" s="96"/>
    </row>
    <row r="69" spans="1:20" ht="12.75" customHeight="1" x14ac:dyDescent="0.2">
      <c r="A69" s="93"/>
      <c r="B69" s="95"/>
      <c r="C69" s="95"/>
      <c r="D69" s="95"/>
      <c r="E69" s="95"/>
      <c r="F69" s="95"/>
      <c r="G69" s="95"/>
      <c r="H69" s="95"/>
      <c r="I69" s="95"/>
      <c r="J69" s="95"/>
      <c r="K69" s="95"/>
      <c r="L69" s="95"/>
      <c r="M69" s="95"/>
      <c r="N69" s="95"/>
      <c r="O69" s="95"/>
      <c r="P69" s="95"/>
      <c r="Q69" s="96"/>
      <c r="R69" s="96"/>
      <c r="S69" s="96"/>
      <c r="T69" s="96"/>
    </row>
    <row r="70" spans="1:20" ht="12.75" customHeight="1" x14ac:dyDescent="0.2">
      <c r="A70" s="100"/>
      <c r="B70" s="95"/>
      <c r="C70" s="95"/>
      <c r="D70" s="95"/>
      <c r="E70" s="95"/>
      <c r="F70" s="95"/>
      <c r="G70" s="95"/>
      <c r="H70" s="95"/>
      <c r="I70" s="95"/>
      <c r="J70" s="95"/>
      <c r="K70" s="95"/>
      <c r="L70" s="95"/>
      <c r="M70" s="95"/>
      <c r="N70" s="95"/>
      <c r="O70" s="95"/>
      <c r="P70" s="95"/>
      <c r="Q70" s="96"/>
      <c r="R70" s="96"/>
      <c r="S70" s="96"/>
      <c r="T70" s="96"/>
    </row>
    <row r="71" spans="1:20" ht="12.75" customHeight="1" x14ac:dyDescent="0.2">
      <c r="A71" s="93"/>
      <c r="B71" s="95"/>
      <c r="C71" s="95"/>
      <c r="D71" s="95"/>
      <c r="E71" s="95"/>
      <c r="F71" s="95"/>
      <c r="G71" s="95"/>
      <c r="H71" s="95"/>
      <c r="I71" s="95"/>
      <c r="J71" s="95"/>
      <c r="K71" s="95"/>
      <c r="L71" s="95"/>
      <c r="M71" s="95"/>
      <c r="N71" s="95"/>
      <c r="O71" s="95"/>
      <c r="P71" s="95"/>
      <c r="Q71" s="96"/>
      <c r="R71" s="96"/>
      <c r="S71" s="96"/>
      <c r="T71" s="96"/>
    </row>
    <row r="72" spans="1:20" x14ac:dyDescent="0.2">
      <c r="A72" s="98"/>
      <c r="B72" s="96"/>
      <c r="C72" s="96"/>
      <c r="D72" s="96"/>
      <c r="E72" s="96"/>
      <c r="F72" s="96"/>
      <c r="G72" s="96"/>
      <c r="H72" s="96"/>
      <c r="I72" s="96"/>
      <c r="J72" s="96"/>
      <c r="K72" s="96"/>
      <c r="L72" s="96"/>
      <c r="M72" s="96"/>
      <c r="N72" s="96"/>
      <c r="O72" s="96"/>
      <c r="P72" s="96"/>
      <c r="Q72" s="96"/>
      <c r="R72" s="96"/>
      <c r="S72" s="96"/>
      <c r="T72" s="96"/>
    </row>
    <row r="73" spans="1:20" ht="18" customHeight="1" x14ac:dyDescent="0.25">
      <c r="A73" s="98"/>
      <c r="B73" s="99" t="s">
        <v>64</v>
      </c>
      <c r="C73" s="96"/>
      <c r="D73" s="96"/>
      <c r="E73" s="96"/>
      <c r="F73" s="96"/>
      <c r="G73" s="96"/>
      <c r="H73" s="96"/>
      <c r="I73" s="96"/>
      <c r="J73" s="96"/>
      <c r="K73" s="96"/>
      <c r="L73" s="96"/>
      <c r="M73" s="96"/>
      <c r="N73" s="96"/>
      <c r="O73" s="96"/>
      <c r="P73" s="96"/>
      <c r="Q73" s="96"/>
      <c r="R73" s="96"/>
      <c r="S73" s="96"/>
      <c r="T73" s="96"/>
    </row>
    <row r="74" spans="1:20" ht="32.25" customHeight="1" x14ac:dyDescent="0.2">
      <c r="A74" s="98"/>
      <c r="B74" s="448" t="s">
        <v>107</v>
      </c>
      <c r="C74" s="448"/>
      <c r="D74" s="448"/>
      <c r="E74" s="448"/>
      <c r="F74" s="448"/>
      <c r="G74" s="448"/>
      <c r="H74" s="448"/>
      <c r="I74" s="448"/>
      <c r="J74" s="448"/>
      <c r="K74" s="448"/>
      <c r="L74" s="448"/>
      <c r="M74" s="448"/>
      <c r="N74" s="448"/>
      <c r="O74" s="448"/>
      <c r="P74" s="448"/>
      <c r="Q74" s="448"/>
      <c r="R74" s="96"/>
      <c r="S74" s="96"/>
      <c r="T74" s="96"/>
    </row>
    <row r="75" spans="1:20" ht="15" customHeight="1" x14ac:dyDescent="0.2">
      <c r="A75" s="98"/>
      <c r="B75" s="119"/>
      <c r="C75" s="119"/>
      <c r="D75" s="119"/>
      <c r="E75" s="119"/>
      <c r="F75" s="119"/>
      <c r="G75" s="119"/>
      <c r="H75" s="119"/>
      <c r="I75" s="119"/>
      <c r="J75" s="119"/>
      <c r="K75" s="119"/>
      <c r="L75" s="119"/>
      <c r="M75" s="119"/>
      <c r="N75" s="119"/>
      <c r="O75" s="119"/>
      <c r="P75" s="119"/>
      <c r="Q75" s="119"/>
      <c r="R75" s="96"/>
      <c r="S75" s="96"/>
      <c r="T75" s="96"/>
    </row>
    <row r="76" spans="1:20" x14ac:dyDescent="0.2">
      <c r="A76" s="98"/>
      <c r="B76" s="96"/>
      <c r="C76" s="96"/>
      <c r="D76" s="96"/>
      <c r="E76" s="96"/>
      <c r="F76" s="96"/>
      <c r="G76" s="96"/>
      <c r="H76" s="96"/>
      <c r="I76" s="96"/>
      <c r="J76" s="96"/>
      <c r="K76" s="96"/>
      <c r="L76" s="96"/>
      <c r="M76" s="96"/>
      <c r="N76" s="96"/>
      <c r="O76" s="96"/>
      <c r="P76" s="96"/>
      <c r="Q76" s="96"/>
      <c r="R76" s="96"/>
      <c r="S76" s="96"/>
      <c r="T76" s="96"/>
    </row>
    <row r="77" spans="1:20" ht="12.75" customHeight="1" x14ac:dyDescent="0.25">
      <c r="A77" s="98"/>
      <c r="B77" s="104" t="s">
        <v>89</v>
      </c>
      <c r="C77" s="96"/>
      <c r="D77" s="96"/>
      <c r="E77" s="96"/>
      <c r="F77" s="96"/>
      <c r="G77" s="96"/>
      <c r="H77" s="96"/>
      <c r="I77" s="96"/>
      <c r="J77" s="96"/>
      <c r="K77" s="104" t="s">
        <v>90</v>
      </c>
      <c r="L77" s="104"/>
      <c r="M77" s="96"/>
      <c r="N77" s="96"/>
      <c r="O77" s="96"/>
      <c r="P77" s="96"/>
      <c r="Q77" s="96"/>
      <c r="R77" s="96"/>
      <c r="S77" s="96"/>
      <c r="T77" s="96"/>
    </row>
    <row r="78" spans="1:20" x14ac:dyDescent="0.2">
      <c r="A78" s="98"/>
      <c r="B78" s="96"/>
      <c r="C78" s="96"/>
      <c r="D78" s="96"/>
      <c r="E78" s="96"/>
      <c r="F78" s="96"/>
      <c r="G78" s="96"/>
      <c r="H78" s="96"/>
      <c r="I78" s="96"/>
      <c r="J78" s="96"/>
      <c r="K78" s="96"/>
      <c r="L78" s="96"/>
      <c r="M78" s="96"/>
      <c r="N78" s="96"/>
      <c r="O78" s="96"/>
      <c r="P78" s="96"/>
      <c r="Q78" s="96"/>
      <c r="R78" s="96"/>
      <c r="S78" s="96"/>
      <c r="T78" s="96"/>
    </row>
    <row r="79" spans="1:20" x14ac:dyDescent="0.2">
      <c r="A79" s="98"/>
      <c r="B79" s="101" t="s">
        <v>91</v>
      </c>
      <c r="C79" s="96"/>
      <c r="D79" s="96"/>
      <c r="E79" s="96"/>
      <c r="F79" s="96"/>
      <c r="G79" s="96"/>
      <c r="H79" s="96"/>
      <c r="I79" s="96"/>
      <c r="J79" s="96"/>
      <c r="K79" s="101" t="s">
        <v>92</v>
      </c>
      <c r="L79" s="96"/>
      <c r="M79" s="96"/>
      <c r="N79" s="96"/>
      <c r="O79" s="96"/>
      <c r="P79" s="96"/>
      <c r="Q79" s="96"/>
      <c r="R79" s="96"/>
      <c r="S79" s="96"/>
      <c r="T79" s="96"/>
    </row>
    <row r="80" spans="1:20" x14ac:dyDescent="0.2">
      <c r="A80" s="98"/>
      <c r="B80" s="102"/>
      <c r="C80" s="96"/>
      <c r="D80" s="96"/>
      <c r="E80" s="96"/>
      <c r="F80" s="96"/>
      <c r="G80" s="96"/>
      <c r="H80" s="96"/>
      <c r="I80" s="96"/>
      <c r="J80" s="96"/>
      <c r="K80" s="96"/>
      <c r="L80" s="96"/>
      <c r="M80" s="96"/>
      <c r="N80" s="96"/>
      <c r="O80" s="96"/>
      <c r="P80" s="96"/>
      <c r="Q80" s="96"/>
      <c r="R80" s="96"/>
      <c r="S80" s="96"/>
      <c r="T80" s="96"/>
    </row>
    <row r="81" spans="1:20" x14ac:dyDescent="0.2">
      <c r="A81" s="98"/>
      <c r="B81" s="102"/>
      <c r="C81" s="96"/>
      <c r="D81" s="96"/>
      <c r="E81" s="96"/>
      <c r="F81" s="96"/>
      <c r="G81" s="96"/>
      <c r="H81" s="96"/>
      <c r="I81" s="96"/>
      <c r="J81" s="96"/>
      <c r="K81" s="96"/>
      <c r="L81" s="96"/>
      <c r="M81" s="96"/>
      <c r="N81" s="96"/>
      <c r="O81" s="96"/>
      <c r="P81" s="96"/>
      <c r="Q81" s="96"/>
      <c r="R81" s="96"/>
      <c r="S81" s="96"/>
      <c r="T81" s="96"/>
    </row>
    <row r="82" spans="1:20" x14ac:dyDescent="0.2">
      <c r="A82" s="98"/>
      <c r="B82" s="102"/>
      <c r="C82" s="96"/>
      <c r="D82" s="96"/>
      <c r="E82" s="96"/>
      <c r="F82" s="96"/>
      <c r="G82" s="96"/>
      <c r="H82" s="96"/>
      <c r="I82" s="96"/>
      <c r="J82" s="96"/>
      <c r="K82" s="96"/>
      <c r="L82" s="96"/>
      <c r="M82" s="96"/>
      <c r="N82" s="96"/>
      <c r="O82" s="96"/>
      <c r="P82" s="96"/>
      <c r="Q82" s="96"/>
      <c r="R82" s="96"/>
      <c r="S82" s="96"/>
      <c r="T82" s="96"/>
    </row>
    <row r="83" spans="1:20" x14ac:dyDescent="0.2">
      <c r="A83" s="98"/>
      <c r="B83" s="102"/>
      <c r="C83" s="96"/>
      <c r="D83" s="96"/>
      <c r="E83" s="96"/>
      <c r="F83" s="96"/>
      <c r="G83" s="96"/>
      <c r="H83" s="96"/>
      <c r="I83" s="96"/>
      <c r="J83" s="96"/>
      <c r="K83" s="96"/>
      <c r="L83" s="96"/>
      <c r="M83" s="96"/>
      <c r="N83" s="96"/>
      <c r="O83" s="96"/>
      <c r="P83" s="96"/>
      <c r="Q83" s="96"/>
      <c r="R83" s="96"/>
      <c r="S83" s="96"/>
      <c r="T83" s="96"/>
    </row>
    <row r="84" spans="1:20" x14ac:dyDescent="0.2">
      <c r="A84" s="98"/>
      <c r="B84" s="96"/>
      <c r="C84" s="96"/>
      <c r="D84" s="96"/>
      <c r="E84" s="96"/>
      <c r="F84" s="96"/>
      <c r="G84" s="96"/>
      <c r="H84" s="96"/>
      <c r="I84" s="96"/>
      <c r="J84" s="96"/>
      <c r="K84" s="96"/>
      <c r="L84" s="96"/>
      <c r="M84" s="96"/>
      <c r="N84" s="96"/>
      <c r="O84" s="96"/>
      <c r="P84" s="96"/>
      <c r="Q84" s="96"/>
      <c r="R84" s="96"/>
      <c r="S84" s="96"/>
      <c r="T84" s="96"/>
    </row>
    <row r="85" spans="1:20" x14ac:dyDescent="0.2">
      <c r="A85" s="98"/>
      <c r="B85" s="96"/>
      <c r="C85" s="96"/>
      <c r="D85" s="96"/>
      <c r="E85" s="96"/>
      <c r="F85" s="96"/>
      <c r="G85" s="96"/>
      <c r="H85" s="96"/>
      <c r="I85" s="96"/>
      <c r="J85" s="96"/>
      <c r="K85" s="96"/>
      <c r="L85" s="96"/>
      <c r="M85" s="96"/>
      <c r="N85" s="96"/>
      <c r="O85" s="96"/>
      <c r="P85" s="96"/>
      <c r="Q85" s="96"/>
      <c r="R85" s="96"/>
      <c r="S85" s="96"/>
      <c r="T85" s="96"/>
    </row>
    <row r="86" spans="1:20" x14ac:dyDescent="0.2">
      <c r="A86" s="98"/>
      <c r="B86" s="96"/>
      <c r="C86" s="96"/>
      <c r="D86" s="96"/>
      <c r="E86" s="96"/>
      <c r="F86" s="96"/>
      <c r="G86" s="96"/>
      <c r="H86" s="96"/>
      <c r="I86" s="96"/>
      <c r="J86" s="96"/>
      <c r="K86" s="96"/>
      <c r="L86" s="96"/>
      <c r="M86" s="96"/>
      <c r="N86" s="96"/>
      <c r="O86" s="96"/>
      <c r="P86" s="96"/>
      <c r="Q86" s="96"/>
      <c r="R86" s="96"/>
      <c r="S86" s="96"/>
      <c r="T86" s="96"/>
    </row>
    <row r="87" spans="1:20" x14ac:dyDescent="0.2">
      <c r="A87" s="98"/>
      <c r="B87" s="96"/>
      <c r="C87" s="96"/>
      <c r="D87" s="96"/>
      <c r="E87" s="96"/>
      <c r="F87" s="96"/>
      <c r="G87" s="96"/>
      <c r="H87" s="96"/>
      <c r="I87" s="96"/>
      <c r="J87" s="96"/>
      <c r="K87" s="96"/>
      <c r="L87" s="96"/>
      <c r="M87" s="96"/>
      <c r="N87" s="96"/>
      <c r="O87" s="96"/>
      <c r="P87" s="96"/>
      <c r="Q87" s="96"/>
      <c r="R87" s="96"/>
      <c r="S87" s="96"/>
      <c r="T87" s="96"/>
    </row>
    <row r="88" spans="1:20" x14ac:dyDescent="0.2">
      <c r="A88" s="98"/>
      <c r="B88" s="96"/>
      <c r="C88" s="96"/>
      <c r="D88" s="96"/>
      <c r="E88" s="96"/>
      <c r="F88" s="96"/>
      <c r="G88" s="96"/>
      <c r="H88" s="96"/>
      <c r="I88" s="96"/>
      <c r="J88" s="96"/>
      <c r="K88" s="96"/>
      <c r="L88" s="96"/>
      <c r="M88" s="96"/>
      <c r="N88" s="96"/>
      <c r="O88" s="96"/>
      <c r="P88" s="96"/>
      <c r="Q88" s="96"/>
      <c r="R88" s="96"/>
      <c r="S88" s="96"/>
      <c r="T88" s="96"/>
    </row>
    <row r="89" spans="1:20" x14ac:dyDescent="0.2">
      <c r="A89" s="98"/>
      <c r="B89" s="96"/>
      <c r="C89" s="96"/>
      <c r="D89" s="96"/>
      <c r="E89" s="96"/>
      <c r="F89" s="96"/>
      <c r="G89" s="96"/>
      <c r="H89" s="96"/>
      <c r="I89" s="96"/>
      <c r="J89" s="96"/>
      <c r="K89" s="96"/>
      <c r="L89" s="96"/>
      <c r="M89" s="96"/>
      <c r="N89" s="96"/>
      <c r="O89" s="96"/>
      <c r="P89" s="96"/>
      <c r="Q89" s="96"/>
      <c r="R89" s="96"/>
      <c r="S89" s="96"/>
      <c r="T89" s="96"/>
    </row>
    <row r="90" spans="1:20" x14ac:dyDescent="0.2">
      <c r="A90" s="98"/>
      <c r="B90" s="96"/>
      <c r="C90" s="96"/>
      <c r="D90" s="96"/>
      <c r="E90" s="96"/>
      <c r="F90" s="96"/>
      <c r="G90" s="96"/>
      <c r="H90" s="96"/>
      <c r="I90" s="96"/>
      <c r="J90" s="96"/>
      <c r="K90" s="96"/>
      <c r="L90" s="96"/>
      <c r="M90" s="96"/>
      <c r="N90" s="96"/>
      <c r="O90" s="96"/>
      <c r="P90" s="96"/>
      <c r="Q90" s="96"/>
      <c r="R90" s="96"/>
      <c r="S90" s="96"/>
      <c r="T90" s="96"/>
    </row>
    <row r="91" spans="1:20" x14ac:dyDescent="0.2">
      <c r="A91" s="98"/>
      <c r="B91" s="101" t="s">
        <v>93</v>
      </c>
      <c r="C91" s="96"/>
      <c r="D91" s="96"/>
      <c r="E91" s="96"/>
      <c r="F91" s="96"/>
      <c r="G91" s="96"/>
      <c r="H91" s="96"/>
      <c r="I91" s="96"/>
      <c r="J91" s="96"/>
      <c r="K91" s="101" t="s">
        <v>94</v>
      </c>
      <c r="L91" s="96"/>
      <c r="M91" s="96"/>
      <c r="N91" s="96"/>
      <c r="O91" s="96"/>
      <c r="P91" s="96"/>
      <c r="Q91" s="96"/>
      <c r="R91" s="96"/>
      <c r="S91" s="96"/>
      <c r="T91" s="96"/>
    </row>
    <row r="92" spans="1:20" x14ac:dyDescent="0.2">
      <c r="A92" s="98"/>
      <c r="B92" s="103"/>
      <c r="C92" s="96"/>
      <c r="D92" s="96"/>
      <c r="E92" s="96"/>
      <c r="F92" s="96"/>
      <c r="G92" s="96"/>
      <c r="H92" s="96"/>
      <c r="I92" s="96"/>
      <c r="J92" s="96"/>
      <c r="K92" s="96"/>
      <c r="L92" s="96"/>
      <c r="M92" s="96"/>
      <c r="N92" s="96"/>
      <c r="O92" s="96"/>
      <c r="P92" s="96"/>
      <c r="Q92" s="96"/>
      <c r="R92" s="96"/>
      <c r="S92" s="96"/>
      <c r="T92" s="96"/>
    </row>
    <row r="93" spans="1:20" x14ac:dyDescent="0.2">
      <c r="A93" s="98"/>
      <c r="B93" s="96"/>
      <c r="C93" s="96"/>
      <c r="D93" s="96"/>
      <c r="E93" s="96"/>
      <c r="F93" s="96"/>
      <c r="G93" s="96"/>
      <c r="H93" s="96"/>
      <c r="I93" s="96"/>
      <c r="J93" s="96"/>
      <c r="K93" s="96"/>
      <c r="L93" s="96"/>
      <c r="M93" s="96"/>
      <c r="N93" s="96"/>
      <c r="O93" s="96"/>
      <c r="P93" s="96"/>
      <c r="Q93" s="96"/>
      <c r="R93" s="96"/>
      <c r="S93" s="96"/>
      <c r="T93" s="96"/>
    </row>
    <row r="94" spans="1:20" x14ac:dyDescent="0.2">
      <c r="A94" s="98"/>
      <c r="B94" s="96"/>
      <c r="C94" s="96"/>
      <c r="D94" s="96"/>
      <c r="E94" s="96"/>
      <c r="F94" s="96"/>
      <c r="G94" s="96"/>
      <c r="H94" s="96"/>
      <c r="I94" s="96"/>
      <c r="J94" s="96"/>
      <c r="K94" s="96"/>
      <c r="L94" s="96"/>
      <c r="M94" s="96"/>
      <c r="N94" s="96"/>
      <c r="O94" s="96"/>
      <c r="P94" s="96"/>
      <c r="Q94" s="96"/>
      <c r="R94" s="96"/>
      <c r="S94" s="96"/>
      <c r="T94" s="96"/>
    </row>
    <row r="95" spans="1:20" ht="14.25" customHeight="1" x14ac:dyDescent="0.2">
      <c r="A95" s="98"/>
      <c r="B95" s="96"/>
      <c r="C95" s="96"/>
      <c r="D95" s="96"/>
      <c r="E95" s="96"/>
      <c r="F95" s="96"/>
      <c r="G95" s="96"/>
      <c r="H95" s="96"/>
      <c r="I95" s="96"/>
      <c r="J95" s="96"/>
      <c r="K95" s="96"/>
      <c r="L95" s="96"/>
      <c r="M95" s="96"/>
      <c r="N95" s="96"/>
      <c r="O95" s="96"/>
      <c r="P95" s="96"/>
      <c r="Q95" s="96"/>
      <c r="R95" s="96"/>
      <c r="S95" s="96"/>
      <c r="T95" s="96"/>
    </row>
    <row r="96" spans="1:20" ht="16.5" customHeight="1" x14ac:dyDescent="0.2">
      <c r="A96" s="98"/>
      <c r="B96" s="445" t="s">
        <v>95</v>
      </c>
      <c r="C96" s="446"/>
      <c r="D96" s="446"/>
      <c r="E96" s="446"/>
      <c r="F96" s="446"/>
      <c r="G96" s="446"/>
      <c r="H96" s="446"/>
      <c r="I96" s="120"/>
      <c r="J96" s="96"/>
      <c r="K96" s="445" t="s">
        <v>95</v>
      </c>
      <c r="L96" s="445"/>
      <c r="M96" s="445"/>
      <c r="N96" s="445"/>
      <c r="O96" s="445"/>
      <c r="P96" s="445"/>
      <c r="Q96" s="445"/>
      <c r="R96" s="445"/>
      <c r="S96" s="96"/>
      <c r="T96" s="96"/>
    </row>
    <row r="97" spans="1:20" ht="35.25" customHeight="1" x14ac:dyDescent="0.2">
      <c r="A97" s="98"/>
      <c r="B97" s="447"/>
      <c r="C97" s="447"/>
      <c r="D97" s="447"/>
      <c r="E97" s="447"/>
      <c r="F97" s="447"/>
      <c r="G97" s="447"/>
      <c r="H97" s="447"/>
      <c r="I97" s="121"/>
      <c r="J97" s="96"/>
      <c r="K97" s="445"/>
      <c r="L97" s="445"/>
      <c r="M97" s="445"/>
      <c r="N97" s="445"/>
      <c r="O97" s="445"/>
      <c r="P97" s="445"/>
      <c r="Q97" s="445"/>
      <c r="R97" s="445"/>
      <c r="S97" s="96"/>
      <c r="T97" s="96"/>
    </row>
    <row r="98" spans="1:20" ht="13.5" customHeight="1" x14ac:dyDescent="0.2">
      <c r="A98" s="98"/>
      <c r="B98" s="445"/>
      <c r="C98" s="446"/>
      <c r="D98" s="446"/>
      <c r="E98" s="446"/>
      <c r="F98" s="446"/>
      <c r="G98" s="446"/>
      <c r="H98" s="446"/>
      <c r="I98" s="120"/>
      <c r="J98" s="96"/>
      <c r="K98" s="96"/>
      <c r="L98" s="96"/>
      <c r="M98" s="96"/>
      <c r="N98" s="96"/>
      <c r="O98" s="96"/>
      <c r="P98" s="96"/>
      <c r="Q98" s="96"/>
      <c r="R98" s="96"/>
      <c r="S98" s="96"/>
      <c r="T98" s="96"/>
    </row>
    <row r="99" spans="1:20" ht="18" customHeight="1" x14ac:dyDescent="0.2">
      <c r="A99" s="98"/>
      <c r="B99" s="447"/>
      <c r="C99" s="447"/>
      <c r="D99" s="447"/>
      <c r="E99" s="447"/>
      <c r="F99" s="447"/>
      <c r="G99" s="447"/>
      <c r="H99" s="447"/>
      <c r="I99" s="121"/>
      <c r="J99" s="96"/>
      <c r="K99" s="96"/>
      <c r="L99" s="96"/>
      <c r="M99" s="96"/>
      <c r="N99" s="96"/>
      <c r="O99" s="96"/>
      <c r="P99" s="96"/>
      <c r="Q99" s="96"/>
      <c r="R99" s="96"/>
      <c r="S99" s="96"/>
      <c r="T99" s="96"/>
    </row>
    <row r="100" spans="1:20" x14ac:dyDescent="0.2">
      <c r="A100" s="98"/>
      <c r="B100" s="447"/>
      <c r="C100" s="447"/>
      <c r="D100" s="447"/>
      <c r="E100" s="447"/>
      <c r="F100" s="447"/>
      <c r="G100" s="447"/>
      <c r="H100" s="447"/>
      <c r="I100" s="121"/>
      <c r="J100" s="96"/>
      <c r="K100" s="96"/>
      <c r="L100" s="96"/>
      <c r="M100" s="96"/>
      <c r="N100" s="96"/>
      <c r="O100" s="96"/>
      <c r="P100" s="96"/>
      <c r="Q100" s="96"/>
      <c r="R100" s="96"/>
      <c r="S100" s="96"/>
      <c r="T100" s="96"/>
    </row>
    <row r="101" spans="1:20" x14ac:dyDescent="0.2">
      <c r="A101" s="98"/>
      <c r="B101" s="96"/>
      <c r="C101" s="96"/>
      <c r="D101" s="96"/>
      <c r="E101" s="96"/>
      <c r="F101" s="96"/>
      <c r="G101" s="96"/>
      <c r="H101" s="96"/>
      <c r="I101" s="96"/>
      <c r="J101" s="96"/>
      <c r="K101" s="96"/>
      <c r="L101" s="96"/>
      <c r="M101" s="96"/>
      <c r="N101" s="96"/>
      <c r="O101" s="96"/>
      <c r="P101" s="96"/>
      <c r="Q101" s="96"/>
      <c r="R101" s="96"/>
      <c r="S101" s="96"/>
      <c r="T101" s="96"/>
    </row>
    <row r="102" spans="1:20" x14ac:dyDescent="0.2">
      <c r="A102" s="98"/>
      <c r="B102" s="101" t="s">
        <v>96</v>
      </c>
      <c r="C102" s="96"/>
      <c r="D102" s="96"/>
      <c r="E102" s="96"/>
      <c r="F102" s="96"/>
      <c r="G102" s="96"/>
      <c r="H102" s="96"/>
      <c r="I102" s="96"/>
      <c r="J102" s="96"/>
      <c r="K102" s="101" t="s">
        <v>97</v>
      </c>
      <c r="L102" s="96"/>
      <c r="M102" s="96"/>
      <c r="N102" s="96"/>
      <c r="O102" s="96"/>
      <c r="P102" s="96"/>
      <c r="Q102" s="96"/>
      <c r="R102" s="96"/>
      <c r="S102" s="96"/>
      <c r="T102" s="96"/>
    </row>
    <row r="103" spans="1:20" x14ac:dyDescent="0.2">
      <c r="A103" s="98"/>
      <c r="B103" s="96"/>
      <c r="C103" s="96"/>
      <c r="D103" s="96"/>
      <c r="E103" s="96"/>
      <c r="F103" s="96"/>
      <c r="G103" s="96"/>
      <c r="H103" s="96"/>
      <c r="I103" s="96"/>
      <c r="J103" s="96"/>
      <c r="K103" s="96"/>
      <c r="L103" s="96"/>
      <c r="M103" s="96"/>
      <c r="N103" s="96"/>
      <c r="O103" s="96"/>
      <c r="P103" s="96"/>
      <c r="Q103" s="96"/>
      <c r="R103" s="96"/>
      <c r="S103" s="96"/>
      <c r="T103" s="96"/>
    </row>
    <row r="104" spans="1:20" x14ac:dyDescent="0.2">
      <c r="A104" s="98"/>
      <c r="B104" s="96"/>
      <c r="C104" s="96"/>
      <c r="D104" s="96"/>
      <c r="E104" s="96"/>
      <c r="F104" s="96"/>
      <c r="G104" s="96"/>
      <c r="H104" s="96"/>
      <c r="I104" s="96"/>
      <c r="J104" s="96"/>
      <c r="K104" s="96"/>
      <c r="L104" s="96"/>
      <c r="M104" s="96"/>
      <c r="N104" s="96"/>
      <c r="O104" s="96"/>
      <c r="P104" s="96"/>
      <c r="Q104" s="96"/>
      <c r="R104" s="96"/>
      <c r="S104" s="96"/>
      <c r="T104" s="96"/>
    </row>
    <row r="105" spans="1:20" x14ac:dyDescent="0.2">
      <c r="A105" s="98"/>
      <c r="B105" s="96"/>
      <c r="C105" s="96"/>
      <c r="D105" s="96"/>
      <c r="E105" s="96"/>
      <c r="F105" s="96"/>
      <c r="G105" s="96"/>
      <c r="H105" s="96"/>
      <c r="I105" s="96"/>
      <c r="J105" s="96"/>
      <c r="K105" s="96"/>
      <c r="L105" s="96"/>
      <c r="M105" s="96"/>
      <c r="N105" s="96"/>
      <c r="O105" s="96"/>
      <c r="P105" s="96"/>
      <c r="Q105" s="96"/>
      <c r="R105" s="96"/>
      <c r="S105" s="96"/>
      <c r="T105" s="96"/>
    </row>
    <row r="106" spans="1:20" x14ac:dyDescent="0.2">
      <c r="A106" s="98"/>
      <c r="B106" s="96"/>
      <c r="C106" s="96"/>
      <c r="D106" s="96"/>
      <c r="E106" s="96"/>
      <c r="F106" s="96"/>
      <c r="G106" s="96"/>
      <c r="H106" s="96"/>
      <c r="I106" s="96"/>
      <c r="J106" s="96"/>
      <c r="K106" s="96"/>
      <c r="L106" s="96"/>
      <c r="M106" s="96"/>
      <c r="N106" s="96"/>
      <c r="O106" s="96"/>
      <c r="P106" s="96"/>
      <c r="Q106" s="96"/>
      <c r="R106" s="96"/>
      <c r="S106" s="96"/>
      <c r="T106" s="96"/>
    </row>
    <row r="107" spans="1:20" x14ac:dyDescent="0.2">
      <c r="A107" s="98"/>
      <c r="B107" s="96"/>
      <c r="C107" s="96"/>
      <c r="D107" s="96"/>
      <c r="E107" s="96"/>
      <c r="F107" s="96"/>
      <c r="G107" s="96"/>
      <c r="H107" s="96"/>
      <c r="I107" s="96"/>
      <c r="J107" s="96"/>
      <c r="K107" s="96"/>
      <c r="L107" s="96"/>
      <c r="M107" s="96"/>
      <c r="N107" s="96"/>
      <c r="O107" s="96"/>
      <c r="P107" s="96"/>
      <c r="Q107" s="96"/>
      <c r="R107" s="96"/>
      <c r="S107" s="96"/>
      <c r="T107" s="96"/>
    </row>
    <row r="108" spans="1:20" x14ac:dyDescent="0.2">
      <c r="A108" s="98"/>
      <c r="B108" s="96"/>
      <c r="C108" s="96"/>
      <c r="D108" s="96"/>
      <c r="E108" s="96"/>
      <c r="F108" s="96"/>
      <c r="G108" s="96"/>
      <c r="H108" s="96"/>
      <c r="I108" s="96"/>
      <c r="J108" s="96"/>
      <c r="K108" s="96"/>
      <c r="L108" s="96"/>
      <c r="M108" s="96"/>
      <c r="N108" s="96"/>
      <c r="O108" s="96"/>
      <c r="P108" s="96"/>
      <c r="Q108" s="96"/>
      <c r="R108" s="96"/>
      <c r="S108" s="96"/>
      <c r="T108" s="96"/>
    </row>
  </sheetData>
  <sheetProtection algorithmName="SHA-512" hashValue="GKeIhX08YzUs0tQJL5h78yE4Yy+3jV/I0WQPdv0hwnlBe0aFQfXtS0Bgx9Wf8ZzJECy/ZadeX+jJU0GYFrqRMw==" saltValue="IKVwT+NBu55uwur/gRLdYQ==" spinCount="100000" sheet="1" objects="1" scenarios="1"/>
  <mergeCells count="43">
    <mergeCell ref="B98:H100"/>
    <mergeCell ref="C31:D31"/>
    <mergeCell ref="E31:F31"/>
    <mergeCell ref="G31:I31"/>
    <mergeCell ref="B74:Q74"/>
    <mergeCell ref="B96:H97"/>
    <mergeCell ref="K96:R97"/>
    <mergeCell ref="C13:Q13"/>
    <mergeCell ref="C15:Q15"/>
    <mergeCell ref="C16:Q16"/>
    <mergeCell ref="C17:Q17"/>
    <mergeCell ref="C30:D30"/>
    <mergeCell ref="E30:F30"/>
    <mergeCell ref="G30:I30"/>
    <mergeCell ref="C18:Q18"/>
    <mergeCell ref="C19:Q19"/>
    <mergeCell ref="C20:Q20"/>
    <mergeCell ref="C21:Q21"/>
    <mergeCell ref="C22:Q22"/>
    <mergeCell ref="C26:D26"/>
    <mergeCell ref="E26:F26"/>
    <mergeCell ref="G26:I26"/>
    <mergeCell ref="C27:D27"/>
    <mergeCell ref="C8:Q8"/>
    <mergeCell ref="C9:Q9"/>
    <mergeCell ref="C10:Q10"/>
    <mergeCell ref="C11:Q11"/>
    <mergeCell ref="C12:Q12"/>
    <mergeCell ref="C7:Q7"/>
    <mergeCell ref="C2:Q2"/>
    <mergeCell ref="C4:Q4"/>
    <mergeCell ref="C5:Q5"/>
    <mergeCell ref="C6:Q6"/>
    <mergeCell ref="C3:Q3"/>
    <mergeCell ref="C14:Q14"/>
    <mergeCell ref="C29:D29"/>
    <mergeCell ref="E29:F29"/>
    <mergeCell ref="G29:I29"/>
    <mergeCell ref="E27:F27"/>
    <mergeCell ref="G27:I27"/>
    <mergeCell ref="C28:D28"/>
    <mergeCell ref="E28:F28"/>
    <mergeCell ref="G28:I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10" sqref="C10"/>
    </sheetView>
  </sheetViews>
  <sheetFormatPr defaultColWidth="9.140625" defaultRowHeight="15" x14ac:dyDescent="0.25"/>
  <cols>
    <col min="1" max="1" width="9.140625" style="52"/>
    <col min="2" max="2" width="20.42578125" style="51" customWidth="1"/>
    <col min="3" max="3" width="23.28515625" style="46" bestFit="1" customWidth="1"/>
    <col min="4" max="5" width="17.140625" style="46" customWidth="1"/>
    <col min="6" max="6" width="14.28515625" style="46" customWidth="1"/>
    <col min="7" max="7" width="14.140625" style="67" customWidth="1"/>
    <col min="8" max="8" width="9.140625" style="46"/>
    <col min="9" max="9" width="19.42578125" style="46" bestFit="1" customWidth="1"/>
    <col min="10" max="10" width="15" style="46" customWidth="1"/>
    <col min="11" max="11" width="16.85546875" style="46" customWidth="1"/>
    <col min="12" max="12" width="17" style="46" customWidth="1"/>
    <col min="13" max="13" width="20.85546875" style="46" customWidth="1"/>
    <col min="14" max="16384" width="9.140625" style="46"/>
  </cols>
  <sheetData>
    <row r="1" spans="1:16" ht="20.25" thickTop="1" thickBot="1" x14ac:dyDescent="0.35">
      <c r="B1" s="452" t="s">
        <v>49</v>
      </c>
      <c r="C1" s="453"/>
      <c r="D1" s="453"/>
      <c r="E1" s="453"/>
      <c r="F1" s="453"/>
      <c r="G1" s="454"/>
      <c r="I1" s="449" t="s">
        <v>48</v>
      </c>
      <c r="J1" s="450"/>
      <c r="K1" s="450"/>
      <c r="L1" s="450"/>
      <c r="M1" s="451"/>
    </row>
    <row r="2" spans="1:16" s="50" customFormat="1" ht="76.5" thickTop="1" thickBot="1" x14ac:dyDescent="0.25">
      <c r="B2" s="53" t="s">
        <v>47</v>
      </c>
      <c r="C2" s="53" t="s">
        <v>50</v>
      </c>
      <c r="D2" s="53" t="s">
        <v>45</v>
      </c>
      <c r="E2" s="53" t="s">
        <v>56</v>
      </c>
      <c r="F2" s="53" t="s">
        <v>44</v>
      </c>
      <c r="G2" s="63" t="s">
        <v>43</v>
      </c>
      <c r="I2" s="50" t="s">
        <v>47</v>
      </c>
      <c r="J2" s="50" t="s">
        <v>46</v>
      </c>
      <c r="K2" s="50" t="s">
        <v>45</v>
      </c>
      <c r="L2" s="50" t="s">
        <v>44</v>
      </c>
      <c r="M2" s="50" t="s">
        <v>43</v>
      </c>
    </row>
    <row r="3" spans="1:16" ht="30.75" thickTop="1" x14ac:dyDescent="0.25">
      <c r="A3" s="455">
        <v>1</v>
      </c>
      <c r="B3" s="456" t="s">
        <v>42</v>
      </c>
      <c r="C3" s="58" t="s">
        <v>51</v>
      </c>
      <c r="D3" s="62">
        <v>1000</v>
      </c>
      <c r="E3" s="59">
        <v>3000</v>
      </c>
      <c r="F3" s="59">
        <f>D3*E3</f>
        <v>3000000</v>
      </c>
      <c r="G3" s="64">
        <f>SUM(F3:F6)</f>
        <v>3495000</v>
      </c>
      <c r="I3" s="48" t="str">
        <f>B3</f>
        <v>S. r. o.</v>
      </c>
      <c r="J3" s="47">
        <f>D3</f>
        <v>1000</v>
      </c>
      <c r="K3" s="47">
        <v>0</v>
      </c>
      <c r="L3" s="47">
        <f>J3*K3</f>
        <v>0</v>
      </c>
      <c r="M3" s="49">
        <f>SUM(L3:L5)</f>
        <v>362500</v>
      </c>
    </row>
    <row r="4" spans="1:16" ht="30" x14ac:dyDescent="0.25">
      <c r="A4" s="455"/>
      <c r="B4" s="457"/>
      <c r="C4" s="54" t="s">
        <v>52</v>
      </c>
      <c r="D4" s="61">
        <v>0</v>
      </c>
      <c r="E4" s="59">
        <f>E3</f>
        <v>3000</v>
      </c>
      <c r="F4" s="56">
        <f>D4*E4</f>
        <v>0</v>
      </c>
      <c r="G4" s="65"/>
      <c r="I4" s="48">
        <f>B4</f>
        <v>0</v>
      </c>
      <c r="J4" s="47">
        <f>D4</f>
        <v>0</v>
      </c>
      <c r="K4" s="47">
        <v>20</v>
      </c>
      <c r="L4" s="47">
        <f>J4*K4</f>
        <v>0</v>
      </c>
      <c r="M4" s="47"/>
    </row>
    <row r="5" spans="1:16" ht="30" x14ac:dyDescent="0.25">
      <c r="A5" s="455"/>
      <c r="B5" s="457"/>
      <c r="C5" s="54" t="s">
        <v>53</v>
      </c>
      <c r="D5" s="61">
        <v>145</v>
      </c>
      <c r="E5" s="59">
        <f>E3</f>
        <v>3000</v>
      </c>
      <c r="F5" s="56">
        <f>D5*E5</f>
        <v>435000</v>
      </c>
      <c r="G5" s="65"/>
      <c r="I5" s="48">
        <f>B5</f>
        <v>0</v>
      </c>
      <c r="J5" s="47">
        <f>D5</f>
        <v>145</v>
      </c>
      <c r="K5" s="47">
        <v>2500</v>
      </c>
      <c r="L5" s="47">
        <f>J5*K5</f>
        <v>362500</v>
      </c>
      <c r="M5" s="47"/>
    </row>
    <row r="6" spans="1:16" x14ac:dyDescent="0.25">
      <c r="A6" s="455"/>
      <c r="B6" s="457"/>
      <c r="C6" s="55" t="s">
        <v>54</v>
      </c>
      <c r="D6" s="61">
        <v>20</v>
      </c>
      <c r="E6" s="59">
        <f>E5</f>
        <v>3000</v>
      </c>
      <c r="F6" s="56">
        <f>D6*E6</f>
        <v>60000</v>
      </c>
      <c r="G6" s="65"/>
      <c r="I6" s="48"/>
      <c r="J6" s="47"/>
      <c r="K6" s="47"/>
      <c r="L6" s="47"/>
      <c r="M6" s="47"/>
    </row>
    <row r="7" spans="1:16" x14ac:dyDescent="0.25">
      <c r="A7" s="455"/>
      <c r="B7" s="457"/>
      <c r="C7" s="60" t="s">
        <v>55</v>
      </c>
      <c r="D7" s="61">
        <f>SUM(D3:D6)</f>
        <v>1165</v>
      </c>
      <c r="E7" s="59">
        <f>E6</f>
        <v>3000</v>
      </c>
      <c r="F7" s="56">
        <f>SUM(F3:F6)</f>
        <v>3495000</v>
      </c>
      <c r="G7" s="66"/>
    </row>
    <row r="8" spans="1:16" ht="30" x14ac:dyDescent="0.25">
      <c r="A8" s="455">
        <v>2</v>
      </c>
      <c r="B8" s="455" t="s">
        <v>57</v>
      </c>
      <c r="C8" s="54" t="s">
        <v>51</v>
      </c>
      <c r="D8" s="57"/>
      <c r="E8" s="57"/>
      <c r="F8" s="57"/>
    </row>
    <row r="9" spans="1:16" ht="30" x14ac:dyDescent="0.25">
      <c r="A9" s="455"/>
      <c r="B9" s="455"/>
      <c r="C9" s="54" t="s">
        <v>52</v>
      </c>
      <c r="D9" s="57"/>
      <c r="E9" s="57"/>
      <c r="F9" s="57"/>
    </row>
    <row r="10" spans="1:16" ht="30" x14ac:dyDescent="0.25">
      <c r="A10" s="455"/>
      <c r="B10" s="455"/>
      <c r="C10" s="54" t="s">
        <v>53</v>
      </c>
      <c r="D10" s="57"/>
      <c r="E10" s="57"/>
      <c r="F10" s="57"/>
      <c r="L10" s="46" t="s">
        <v>23</v>
      </c>
      <c r="O10" s="46" t="s">
        <v>27</v>
      </c>
      <c r="P10" s="46" t="s">
        <v>15</v>
      </c>
    </row>
    <row r="11" spans="1:16" x14ac:dyDescent="0.25">
      <c r="A11" s="455"/>
      <c r="B11" s="455"/>
      <c r="C11" s="55" t="s">
        <v>54</v>
      </c>
      <c r="D11" s="57"/>
      <c r="E11" s="57"/>
      <c r="F11" s="57"/>
      <c r="L11" s="46" t="s">
        <v>41</v>
      </c>
      <c r="O11" s="46">
        <v>0</v>
      </c>
      <c r="P11" s="46">
        <v>0</v>
      </c>
    </row>
    <row r="12" spans="1:16" x14ac:dyDescent="0.25">
      <c r="A12" s="455"/>
      <c r="B12" s="455"/>
      <c r="C12" s="60" t="s">
        <v>55</v>
      </c>
      <c r="D12" s="57"/>
      <c r="E12" s="57"/>
      <c r="F12" s="57"/>
      <c r="L12" s="46" t="s">
        <v>40</v>
      </c>
      <c r="O12" s="46">
        <v>0</v>
      </c>
      <c r="P12" s="46">
        <v>0</v>
      </c>
    </row>
    <row r="13" spans="1:16" x14ac:dyDescent="0.25">
      <c r="L13" s="46" t="s">
        <v>39</v>
      </c>
      <c r="O13" s="46">
        <v>0</v>
      </c>
      <c r="P13" s="46">
        <v>0</v>
      </c>
    </row>
    <row r="14" spans="1:16" x14ac:dyDescent="0.25">
      <c r="L14" s="46" t="s">
        <v>38</v>
      </c>
      <c r="O14" s="46">
        <v>0</v>
      </c>
      <c r="P14" s="46">
        <v>0</v>
      </c>
    </row>
  </sheetData>
  <mergeCells count="6">
    <mergeCell ref="I1:M1"/>
    <mergeCell ref="B1:G1"/>
    <mergeCell ref="A3:A7"/>
    <mergeCell ref="B3:B7"/>
    <mergeCell ref="A8:A12"/>
    <mergeCell ref="B8:B12"/>
  </mergeCells>
  <pageMargins left="0.7" right="0.7" top="0.75" bottom="0.75" header="0.3" footer="0.3"/>
  <pageSetup paperSize="9" orientation="portrait" r:id="rId1"/>
  <ignoredErrors>
    <ignoredError sqref="E5 E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F5" sqref="F5"/>
    </sheetView>
  </sheetViews>
  <sheetFormatPr defaultRowHeight="12.75" x14ac:dyDescent="0.2"/>
  <cols>
    <col min="2" max="2" width="39" style="11" bestFit="1" customWidth="1"/>
    <col min="3" max="3" width="23.85546875" customWidth="1"/>
    <col min="6" max="6" width="34.28515625" customWidth="1"/>
  </cols>
  <sheetData>
    <row r="2" spans="2:6" x14ac:dyDescent="0.2">
      <c r="B2" s="273"/>
      <c r="C2" s="274"/>
    </row>
    <row r="3" spans="2:6" ht="13.5" thickBot="1" x14ac:dyDescent="0.25">
      <c r="B3" s="273"/>
      <c r="C3" s="274"/>
    </row>
    <row r="4" spans="2:6" ht="13.5" thickBot="1" x14ac:dyDescent="0.25">
      <c r="B4" s="273"/>
      <c r="C4" s="274"/>
      <c r="F4" s="111" t="s">
        <v>59</v>
      </c>
    </row>
    <row r="5" spans="2:6" x14ac:dyDescent="0.2">
      <c r="B5" s="273"/>
      <c r="C5" s="274"/>
      <c r="F5" s="112" t="s">
        <v>113</v>
      </c>
    </row>
    <row r="6" spans="2:6" ht="13.5" thickBot="1" x14ac:dyDescent="0.25">
      <c r="B6" s="273"/>
      <c r="C6" s="274"/>
      <c r="F6" s="113" t="s">
        <v>114</v>
      </c>
    </row>
    <row r="7" spans="2:6" x14ac:dyDescent="0.2">
      <c r="B7" s="273"/>
      <c r="C7" s="274"/>
    </row>
    <row r="8" spans="2:6" x14ac:dyDescent="0.2">
      <c r="B8" s="273"/>
      <c r="C8" s="274"/>
    </row>
    <row r="9" spans="2:6" x14ac:dyDescent="0.2">
      <c r="B9" s="273"/>
      <c r="C9" s="274"/>
    </row>
    <row r="10" spans="2:6" x14ac:dyDescent="0.2">
      <c r="B10" s="273"/>
      <c r="C10" s="274"/>
    </row>
    <row r="11" spans="2:6" x14ac:dyDescent="0.2">
      <c r="B11" s="273"/>
      <c r="C11" s="274"/>
    </row>
    <row r="12" spans="2:6" x14ac:dyDescent="0.2">
      <c r="B12" s="273"/>
      <c r="C12" s="274"/>
    </row>
    <row r="13" spans="2:6" x14ac:dyDescent="0.2">
      <c r="B13" s="273"/>
      <c r="C13" s="274"/>
    </row>
    <row r="16" spans="2:6" x14ac:dyDescent="0.2">
      <c r="B16" s="9" t="s">
        <v>1</v>
      </c>
      <c r="C16" s="2" t="s">
        <v>2</v>
      </c>
    </row>
    <row r="17" spans="2:3" x14ac:dyDescent="0.2">
      <c r="B17" s="10" t="s">
        <v>36</v>
      </c>
      <c r="C17" s="2"/>
    </row>
    <row r="18" spans="2:3" x14ac:dyDescent="0.2">
      <c r="B18" s="8" t="s">
        <v>3</v>
      </c>
      <c r="C18" s="1">
        <v>1</v>
      </c>
    </row>
    <row r="19" spans="2:3" x14ac:dyDescent="0.2">
      <c r="B19" s="8" t="s">
        <v>5</v>
      </c>
      <c r="C19" s="1">
        <v>2</v>
      </c>
    </row>
    <row r="20" spans="2:3" x14ac:dyDescent="0.2">
      <c r="B20" s="8" t="s">
        <v>7</v>
      </c>
      <c r="C20" s="1">
        <v>3</v>
      </c>
    </row>
    <row r="21" spans="2:3" ht="12.75" customHeight="1" x14ac:dyDescent="0.2">
      <c r="B21" s="8" t="s">
        <v>9</v>
      </c>
      <c r="C21" s="1">
        <v>4</v>
      </c>
    </row>
    <row r="22" spans="2:3" ht="12.75" customHeight="1" x14ac:dyDescent="0.2">
      <c r="B22" s="8" t="s">
        <v>10</v>
      </c>
      <c r="C22" s="1">
        <v>12</v>
      </c>
    </row>
    <row r="23" spans="2:3" x14ac:dyDescent="0.2">
      <c r="B23" s="8" t="s">
        <v>4</v>
      </c>
      <c r="C23" s="1">
        <v>0.5</v>
      </c>
    </row>
    <row r="24" spans="2:3" x14ac:dyDescent="0.2">
      <c r="B24" s="8" t="s">
        <v>6</v>
      </c>
      <c r="C24" s="1">
        <v>0.33</v>
      </c>
    </row>
    <row r="25" spans="2:3" x14ac:dyDescent="0.2">
      <c r="B25" s="8" t="s">
        <v>8</v>
      </c>
      <c r="C25" s="1">
        <v>0.25</v>
      </c>
    </row>
    <row r="26" spans="2:3" x14ac:dyDescent="0.2">
      <c r="B26" s="8" t="s">
        <v>11</v>
      </c>
      <c r="C26" s="1">
        <v>0.2</v>
      </c>
    </row>
    <row r="27" spans="2:3" x14ac:dyDescent="0.2">
      <c r="B27" s="8" t="s">
        <v>12</v>
      </c>
      <c r="C27" s="1">
        <v>0.25</v>
      </c>
    </row>
  </sheetData>
  <sheetProtection algorithmName="SHA-512" hashValue="5K1G5yMPUN/kZY9QDnfDYorX8cUwXPz2DlUecJMF0dLBR/8ZAF98PrHRrcXvxrkpfqrmXaJPrLHp5WlQMvSqEw==" saltValue="EkysxNvmFtUI4h2rh9ugkQ=="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topLeftCell="E1" zoomScaleNormal="100" workbookViewId="0">
      <selection activeCell="I19" sqref="I19"/>
    </sheetView>
  </sheetViews>
  <sheetFormatPr defaultColWidth="9.140625" defaultRowHeight="12.75" x14ac:dyDescent="0.2"/>
  <cols>
    <col min="1" max="1" width="35.28515625" style="74" customWidth="1"/>
    <col min="2" max="2" width="30.42578125" style="74" customWidth="1"/>
    <col min="3" max="3" width="28.7109375" style="74" customWidth="1"/>
    <col min="4" max="4" width="17.28515625" style="74" customWidth="1"/>
    <col min="5" max="5" width="4.7109375" style="92" customWidth="1"/>
    <col min="6" max="6" width="42.7109375" style="74" customWidth="1"/>
    <col min="7" max="7" width="10.28515625" style="74" customWidth="1"/>
    <col min="8" max="8" width="12.85546875" style="74" customWidth="1"/>
    <col min="9" max="9" width="6.5703125" style="74" customWidth="1"/>
    <col min="10" max="10" width="12.5703125" style="74" customWidth="1"/>
    <col min="11" max="11" width="8.85546875" style="74" customWidth="1"/>
    <col min="12" max="12" width="7.28515625" style="74" customWidth="1"/>
    <col min="13" max="13" width="15.140625" style="74" customWidth="1"/>
    <col min="14" max="14" width="9.85546875" style="74" customWidth="1"/>
    <col min="15" max="15" width="15.7109375" style="74" customWidth="1"/>
    <col min="16" max="16384" width="9.140625" style="74"/>
  </cols>
  <sheetData>
    <row r="1" spans="1:15" ht="15.75" x14ac:dyDescent="0.2">
      <c r="A1" s="400" t="s">
        <v>80</v>
      </c>
      <c r="B1" s="400"/>
      <c r="C1" s="400"/>
      <c r="D1" s="400"/>
      <c r="E1" s="400"/>
      <c r="F1" s="400"/>
      <c r="G1" s="400"/>
      <c r="H1" s="400"/>
      <c r="I1" s="400"/>
      <c r="J1" s="400"/>
      <c r="K1" s="400"/>
    </row>
    <row r="2" spans="1:15" ht="15.75" x14ac:dyDescent="0.2">
      <c r="A2" s="76"/>
      <c r="B2" s="76"/>
      <c r="C2" s="76"/>
      <c r="D2" s="76"/>
      <c r="E2" s="91"/>
      <c r="F2" s="76"/>
      <c r="G2" s="76"/>
      <c r="H2" s="76"/>
      <c r="I2" s="76"/>
      <c r="J2" s="76"/>
      <c r="K2" s="76"/>
    </row>
    <row r="3" spans="1:15" ht="36.75" customHeight="1" x14ac:dyDescent="0.25">
      <c r="A3" s="400" t="s">
        <v>78</v>
      </c>
      <c r="B3" s="400"/>
      <c r="C3" s="400"/>
      <c r="D3" s="75"/>
      <c r="E3" s="400" t="s">
        <v>70</v>
      </c>
      <c r="F3" s="400"/>
      <c r="G3" s="400"/>
      <c r="H3" s="400"/>
      <c r="I3" s="400"/>
      <c r="J3" s="400"/>
      <c r="K3" s="400"/>
      <c r="L3" s="400"/>
      <c r="M3" s="400"/>
      <c r="N3" s="400"/>
    </row>
    <row r="4" spans="1:15" ht="13.5" customHeight="1" thickBot="1" x14ac:dyDescent="0.25">
      <c r="E4" s="461" t="s">
        <v>66</v>
      </c>
      <c r="F4" s="461" t="str">
        <f>'Krok 1- Kalkulačka '!E9</f>
        <v>Zrozumiteľný a stručný opis regulácie 
(dôvod zvýšenia/zníženia nákladov na PP)</v>
      </c>
      <c r="G4" s="461" t="s">
        <v>74</v>
      </c>
      <c r="H4" s="461" t="s">
        <v>77</v>
      </c>
      <c r="I4" s="461" t="s">
        <v>100</v>
      </c>
      <c r="J4" s="461" t="s">
        <v>71</v>
      </c>
      <c r="K4" s="461" t="s">
        <v>101</v>
      </c>
      <c r="L4" s="461" t="s">
        <v>102</v>
      </c>
      <c r="M4" s="461" t="s">
        <v>75</v>
      </c>
      <c r="N4" s="461" t="s">
        <v>76</v>
      </c>
      <c r="O4" s="461" t="s">
        <v>98</v>
      </c>
    </row>
    <row r="5" spans="1:15" ht="25.5" customHeight="1" thickBot="1" x14ac:dyDescent="0.25">
      <c r="A5" s="73" t="s">
        <v>58</v>
      </c>
      <c r="B5" s="84" t="s">
        <v>84</v>
      </c>
      <c r="C5" s="85" t="s">
        <v>85</v>
      </c>
      <c r="E5" s="461"/>
      <c r="F5" s="461"/>
      <c r="G5" s="461"/>
      <c r="H5" s="461"/>
      <c r="I5" s="461"/>
      <c r="J5" s="461"/>
      <c r="K5" s="461"/>
      <c r="L5" s="461"/>
      <c r="M5" s="461"/>
      <c r="N5" s="461"/>
      <c r="O5" s="461"/>
    </row>
    <row r="6" spans="1:15" ht="28.9" customHeight="1" x14ac:dyDescent="0.2">
      <c r="A6" s="108" t="s">
        <v>110</v>
      </c>
      <c r="B6" s="77" t="e">
        <f>'Krok 1- Kalkulačka '!#REF!</f>
        <v>#REF!</v>
      </c>
      <c r="C6" s="80" t="e">
        <f>'Krok 1- Kalkulačka '!#REF!</f>
        <v>#REF!</v>
      </c>
      <c r="E6" s="461"/>
      <c r="F6" s="461"/>
      <c r="G6" s="461"/>
      <c r="H6" s="461"/>
      <c r="I6" s="461"/>
      <c r="J6" s="461"/>
      <c r="K6" s="461"/>
      <c r="L6" s="461"/>
      <c r="M6" s="461"/>
      <c r="N6" s="461"/>
      <c r="O6" s="461"/>
    </row>
    <row r="7" spans="1:15" x14ac:dyDescent="0.2">
      <c r="A7" s="108" t="s">
        <v>111</v>
      </c>
      <c r="B7" s="77" t="e">
        <f>'Krok 1- Kalkulačka '!#REF!</f>
        <v>#REF!</v>
      </c>
      <c r="C7" s="80" t="e">
        <f>'Krok 1- Kalkulačka '!#REF!</f>
        <v>#REF!</v>
      </c>
      <c r="E7" s="461"/>
      <c r="F7" s="461"/>
      <c r="G7" s="461"/>
      <c r="H7" s="461"/>
      <c r="I7" s="461"/>
      <c r="J7" s="461"/>
      <c r="K7" s="461"/>
      <c r="L7" s="461"/>
      <c r="M7" s="461"/>
      <c r="N7" s="461"/>
      <c r="O7" s="461"/>
    </row>
    <row r="8" spans="1:15" ht="16.5" customHeight="1" x14ac:dyDescent="0.2">
      <c r="A8" s="72" t="s">
        <v>67</v>
      </c>
      <c r="B8" s="77" t="e">
        <f>'Krok 1- Kalkulačka '!#REF!</f>
        <v>#REF!</v>
      </c>
      <c r="C8" s="80" t="e">
        <f>'Krok 1- Kalkulačka '!#REF!</f>
        <v>#REF!</v>
      </c>
      <c r="E8" s="461"/>
      <c r="F8" s="461"/>
      <c r="G8" s="461"/>
      <c r="H8" s="461"/>
      <c r="I8" s="461"/>
      <c r="J8" s="461"/>
      <c r="K8" s="461"/>
      <c r="L8" s="461"/>
      <c r="M8" s="461"/>
      <c r="N8" s="461"/>
      <c r="O8" s="461"/>
    </row>
    <row r="9" spans="1:15" x14ac:dyDescent="0.2">
      <c r="A9" s="72" t="s">
        <v>68</v>
      </c>
      <c r="B9" s="77" t="e">
        <f>'Krok 1- Kalkulačka '!#REF!</f>
        <v>#REF!</v>
      </c>
      <c r="C9" s="80" t="e">
        <f>'Krok 1- Kalkulačka '!#REF!</f>
        <v>#REF!</v>
      </c>
      <c r="E9" s="461"/>
      <c r="F9" s="461"/>
      <c r="G9" s="461"/>
      <c r="H9" s="461"/>
      <c r="I9" s="461"/>
      <c r="J9" s="461"/>
      <c r="K9" s="461"/>
      <c r="L9" s="461"/>
      <c r="M9" s="461"/>
      <c r="N9" s="461"/>
      <c r="O9" s="461"/>
    </row>
    <row r="10" spans="1:15" ht="13.5" x14ac:dyDescent="0.2">
      <c r="A10" s="73" t="s">
        <v>69</v>
      </c>
      <c r="B10" s="78" t="e">
        <f>SUM(B6:B9)</f>
        <v>#REF!</v>
      </c>
      <c r="C10" s="81" t="e">
        <f>SUM(C6:C9)</f>
        <v>#REF!</v>
      </c>
      <c r="E10" s="109">
        <f>'Krok 1- Kalkulačka '!B11</f>
        <v>1</v>
      </c>
      <c r="F10" s="109">
        <f>'Krok 1- Kalkulačka '!E11</f>
        <v>0</v>
      </c>
      <c r="G10" s="109">
        <f>'Krok 1- Kalkulačka '!G11</f>
        <v>0</v>
      </c>
      <c r="H10" s="109" t="str">
        <f>'Krok 1- Kalkulačka '!H11</f>
        <v xml:space="preserve">vyberte  </v>
      </c>
      <c r="I10" s="109">
        <f>'Krok 1- Kalkulačka '!I11</f>
        <v>0</v>
      </c>
      <c r="J10" s="109">
        <f>'Krok 1- Kalkulačka '!J11</f>
        <v>0</v>
      </c>
      <c r="K10" s="109">
        <f>'Krok 1- Kalkulačka '!K11</f>
        <v>0</v>
      </c>
      <c r="L10" s="109">
        <f>'Krok 1- Kalkulačka '!N11</f>
        <v>0</v>
      </c>
      <c r="M10" s="110" t="e">
        <f>'Krok 1- Kalkulačka '!#REF!</f>
        <v>#REF!</v>
      </c>
      <c r="N10" s="110" t="e">
        <f>'Krok 1- Kalkulačka '!#REF!</f>
        <v>#REF!</v>
      </c>
      <c r="O10" s="109" t="str">
        <f>'Krok 1- Kalkulačka '!O11</f>
        <v xml:space="preserve">vyberte  </v>
      </c>
    </row>
    <row r="11" spans="1:15" ht="20.25" customHeight="1" x14ac:dyDescent="0.2">
      <c r="A11" s="73" t="s">
        <v>61</v>
      </c>
      <c r="B11" s="79"/>
      <c r="C11" s="82"/>
      <c r="E11" s="109">
        <f>'Krok 1- Kalkulačka '!B12</f>
        <v>2</v>
      </c>
      <c r="F11" s="109">
        <f>'Krok 1- Kalkulačka '!E12</f>
        <v>0</v>
      </c>
      <c r="G11" s="109">
        <f>'Krok 1- Kalkulačka '!G12</f>
        <v>0</v>
      </c>
      <c r="H11" s="109" t="str">
        <f>'Krok 1- Kalkulačka '!H12</f>
        <v xml:space="preserve">vyberte  </v>
      </c>
      <c r="I11" s="109">
        <f>'Krok 1- Kalkulačka '!I12</f>
        <v>0</v>
      </c>
      <c r="J11" s="109">
        <f>'Krok 1- Kalkulačka '!J12</f>
        <v>0</v>
      </c>
      <c r="K11" s="109">
        <f>'Krok 1- Kalkulačka '!K12</f>
        <v>0</v>
      </c>
      <c r="L11" s="109">
        <f>'Krok 1- Kalkulačka '!N12</f>
        <v>0</v>
      </c>
      <c r="M11" s="110" t="e">
        <f>'Krok 1- Kalkulačka '!#REF!</f>
        <v>#REF!</v>
      </c>
      <c r="N11" s="110" t="e">
        <f>'Krok 1- Kalkulačka '!#REF!</f>
        <v>#REF!</v>
      </c>
      <c r="O11" s="109" t="str">
        <f>'Krok 1- Kalkulačka '!O12</f>
        <v xml:space="preserve">vyberte  </v>
      </c>
    </row>
    <row r="12" spans="1:15" x14ac:dyDescent="0.2">
      <c r="A12" s="72" t="s">
        <v>81</v>
      </c>
      <c r="B12" s="78" t="e">
        <f>'Krok 1- Kalkulačka '!#REF!</f>
        <v>#REF!</v>
      </c>
      <c r="C12" s="81" t="e">
        <f>'Krok 1- Kalkulačka '!#REF!</f>
        <v>#REF!</v>
      </c>
      <c r="E12" s="109">
        <f>'Krok 1- Kalkulačka '!B13</f>
        <v>3</v>
      </c>
      <c r="F12" s="109">
        <f>'Krok 1- Kalkulačka '!E13</f>
        <v>0</v>
      </c>
      <c r="G12" s="109">
        <f>'Krok 1- Kalkulačka '!G13</f>
        <v>0</v>
      </c>
      <c r="H12" s="109" t="str">
        <f>'Krok 1- Kalkulačka '!H13</f>
        <v xml:space="preserve">vyberte  </v>
      </c>
      <c r="I12" s="109">
        <f>'Krok 1- Kalkulačka '!I13</f>
        <v>0</v>
      </c>
      <c r="J12" s="109">
        <f>'Krok 1- Kalkulačka '!J13</f>
        <v>0</v>
      </c>
      <c r="K12" s="109">
        <f>'Krok 1- Kalkulačka '!K13</f>
        <v>0</v>
      </c>
      <c r="L12" s="109">
        <f>'Krok 1- Kalkulačka '!N13</f>
        <v>0</v>
      </c>
      <c r="M12" s="110" t="e">
        <f>'Krok 1- Kalkulačka '!#REF!</f>
        <v>#REF!</v>
      </c>
      <c r="N12" s="110" t="e">
        <f>'Krok 1- Kalkulačka '!#REF!</f>
        <v>#REF!</v>
      </c>
      <c r="O12" s="109" t="str">
        <f>'Krok 1- Kalkulačka '!O13</f>
        <v xml:space="preserve">vyberte  </v>
      </c>
    </row>
    <row r="13" spans="1:15" ht="35.25" x14ac:dyDescent="0.2">
      <c r="A13" s="72" t="s">
        <v>112</v>
      </c>
      <c r="B13" s="77" t="e">
        <f>'Krok 1- Kalkulačka '!#REF!</f>
        <v>#REF!</v>
      </c>
      <c r="C13" s="80" t="e">
        <f>'Krok 1- Kalkulačka '!#REF!</f>
        <v>#REF!</v>
      </c>
      <c r="E13" s="109">
        <f>'Krok 1- Kalkulačka '!B14</f>
        <v>4</v>
      </c>
      <c r="F13" s="109">
        <f>'Krok 1- Kalkulačka '!E14</f>
        <v>0</v>
      </c>
      <c r="G13" s="109">
        <f>'Krok 1- Kalkulačka '!G14</f>
        <v>0</v>
      </c>
      <c r="H13" s="109" t="str">
        <f>'Krok 1- Kalkulačka '!H14</f>
        <v xml:space="preserve">vyberte  </v>
      </c>
      <c r="I13" s="109">
        <f>'Krok 1- Kalkulačka '!I14</f>
        <v>0</v>
      </c>
      <c r="J13" s="109">
        <f>'Krok 1- Kalkulačka '!J14</f>
        <v>0</v>
      </c>
      <c r="K13" s="109">
        <f>'Krok 1- Kalkulačka '!K14</f>
        <v>0</v>
      </c>
      <c r="L13" s="109">
        <f>'Krok 1- Kalkulačka '!N14</f>
        <v>0</v>
      </c>
      <c r="M13" s="110" t="e">
        <f>'Krok 1- Kalkulačka '!#REF!</f>
        <v>#REF!</v>
      </c>
      <c r="N13" s="110" t="e">
        <f>'Krok 1- Kalkulačka '!#REF!</f>
        <v>#REF!</v>
      </c>
      <c r="O13" s="109" t="str">
        <f>'Krok 1- Kalkulačka '!O14</f>
        <v xml:space="preserve">vyberte  </v>
      </c>
    </row>
    <row r="14" spans="1:15" ht="13.5" customHeight="1" x14ac:dyDescent="0.2">
      <c r="A14" s="458"/>
      <c r="B14" s="459"/>
      <c r="C14" s="460"/>
      <c r="E14" s="109">
        <f>'Krok 1- Kalkulačka '!B15</f>
        <v>5</v>
      </c>
      <c r="F14" s="109">
        <f>'Krok 1- Kalkulačka '!E15</f>
        <v>0</v>
      </c>
      <c r="G14" s="109">
        <f>'Krok 1- Kalkulačka '!G15</f>
        <v>0</v>
      </c>
      <c r="H14" s="109" t="str">
        <f>'Krok 1- Kalkulačka '!H15</f>
        <v xml:space="preserve">vyberte  </v>
      </c>
      <c r="I14" s="109">
        <f>'Krok 1- Kalkulačka '!I15</f>
        <v>0</v>
      </c>
      <c r="J14" s="109">
        <f>'Krok 1- Kalkulačka '!J15</f>
        <v>0</v>
      </c>
      <c r="K14" s="109">
        <f>'Krok 1- Kalkulačka '!K15</f>
        <v>0</v>
      </c>
      <c r="L14" s="109">
        <f>'Krok 1- Kalkulačka '!N15</f>
        <v>0</v>
      </c>
      <c r="M14" s="110" t="e">
        <f>'Krok 1- Kalkulačka '!#REF!</f>
        <v>#REF!</v>
      </c>
      <c r="N14" s="110" t="e">
        <f>'Krok 1- Kalkulačka '!#REF!</f>
        <v>#REF!</v>
      </c>
      <c r="O14" s="109" t="str">
        <f>'Krok 1- Kalkulačka '!O15</f>
        <v xml:space="preserve">vyberte  </v>
      </c>
    </row>
    <row r="15" spans="1:15" x14ac:dyDescent="0.2">
      <c r="A15" s="72" t="s">
        <v>82</v>
      </c>
      <c r="B15" s="77" t="s">
        <v>49</v>
      </c>
      <c r="C15" s="80" t="s">
        <v>48</v>
      </c>
      <c r="E15" s="109">
        <f>'Krok 1- Kalkulačka '!B16</f>
        <v>6</v>
      </c>
      <c r="F15" s="109">
        <f>'Krok 1- Kalkulačka '!E16</f>
        <v>0</v>
      </c>
      <c r="G15" s="109">
        <f>'Krok 1- Kalkulačka '!G16</f>
        <v>0</v>
      </c>
      <c r="H15" s="109" t="str">
        <f>'Krok 1- Kalkulačka '!H16</f>
        <v xml:space="preserve">vyberte  </v>
      </c>
      <c r="I15" s="109">
        <f>'Krok 1- Kalkulačka '!I16</f>
        <v>0</v>
      </c>
      <c r="J15" s="109">
        <f>'Krok 1- Kalkulačka '!J16</f>
        <v>0</v>
      </c>
      <c r="K15" s="109">
        <f>'Krok 1- Kalkulačka '!K16</f>
        <v>0</v>
      </c>
      <c r="L15" s="109">
        <f>'Krok 1- Kalkulačka '!N16</f>
        <v>0</v>
      </c>
      <c r="M15" s="110" t="e">
        <f>'Krok 1- Kalkulačka '!#REF!</f>
        <v>#REF!</v>
      </c>
      <c r="N15" s="110" t="e">
        <f>'Krok 1- Kalkulačka '!#REF!</f>
        <v>#REF!</v>
      </c>
      <c r="O15" s="109" t="str">
        <f>'Krok 1- Kalkulačka '!O16</f>
        <v xml:space="preserve">vyberte  </v>
      </c>
    </row>
    <row r="16" spans="1:15" ht="13.5" x14ac:dyDescent="0.2">
      <c r="A16" s="73" t="s">
        <v>83</v>
      </c>
      <c r="B16" s="78" t="e">
        <f>B7+B8+B9-B13</f>
        <v>#REF!</v>
      </c>
      <c r="C16" s="81" t="e">
        <f>C7+C8+C9-C13</f>
        <v>#REF!</v>
      </c>
      <c r="E16" s="109">
        <f>'Krok 1- Kalkulačka '!B17</f>
        <v>7</v>
      </c>
      <c r="F16" s="109">
        <f>'Krok 1- Kalkulačka '!E17</f>
        <v>0</v>
      </c>
      <c r="G16" s="109">
        <f>'Krok 1- Kalkulačka '!G17</f>
        <v>0</v>
      </c>
      <c r="H16" s="109" t="str">
        <f>'Krok 1- Kalkulačka '!H17</f>
        <v xml:space="preserve">vyberte  </v>
      </c>
      <c r="I16" s="109">
        <f>'Krok 1- Kalkulačka '!I17</f>
        <v>0</v>
      </c>
      <c r="J16" s="109">
        <f>'Krok 1- Kalkulačka '!J17</f>
        <v>0</v>
      </c>
      <c r="K16" s="109">
        <f>'Krok 1- Kalkulačka '!K17</f>
        <v>0</v>
      </c>
      <c r="L16" s="109">
        <f>'Krok 1- Kalkulačka '!N17</f>
        <v>0</v>
      </c>
      <c r="M16" s="110" t="e">
        <f>'Krok 1- Kalkulačka '!#REF!</f>
        <v>#REF!</v>
      </c>
      <c r="N16" s="110" t="e">
        <f>'Krok 1- Kalkulačka '!#REF!</f>
        <v>#REF!</v>
      </c>
      <c r="O16" s="109" t="str">
        <f>'Krok 1- Kalkulačka '!O17</f>
        <v xml:space="preserve">vyberte  </v>
      </c>
    </row>
    <row r="17" spans="1:15" ht="15" x14ac:dyDescent="0.2">
      <c r="A17" s="83"/>
      <c r="E17" s="109">
        <f>'Krok 1- Kalkulačka '!B18</f>
        <v>8</v>
      </c>
      <c r="F17" s="109">
        <f>'Krok 1- Kalkulačka '!E18</f>
        <v>0</v>
      </c>
      <c r="G17" s="109">
        <f>'Krok 1- Kalkulačka '!G18</f>
        <v>0</v>
      </c>
      <c r="H17" s="109" t="str">
        <f>'Krok 1- Kalkulačka '!H18</f>
        <v xml:space="preserve">vyberte  </v>
      </c>
      <c r="I17" s="109">
        <f>'Krok 1- Kalkulačka '!I18</f>
        <v>0</v>
      </c>
      <c r="J17" s="109">
        <f>'Krok 1- Kalkulačka '!J18</f>
        <v>0</v>
      </c>
      <c r="K17" s="109">
        <f>'Krok 1- Kalkulačka '!K18</f>
        <v>0</v>
      </c>
      <c r="L17" s="109">
        <f>'Krok 1- Kalkulačka '!N18</f>
        <v>0</v>
      </c>
      <c r="M17" s="110" t="e">
        <f>'Krok 1- Kalkulačka '!#REF!</f>
        <v>#REF!</v>
      </c>
      <c r="N17" s="110" t="e">
        <f>'Krok 1- Kalkulačka '!#REF!</f>
        <v>#REF!</v>
      </c>
      <c r="O17" s="109" t="str">
        <f>'Krok 1- Kalkulačka '!O18</f>
        <v xml:space="preserve">vyberte  </v>
      </c>
    </row>
    <row r="18" spans="1:15" x14ac:dyDescent="0.2">
      <c r="E18" s="109">
        <f>'Krok 1- Kalkulačka '!B19</f>
        <v>9</v>
      </c>
      <c r="F18" s="109">
        <f>'Krok 1- Kalkulačka '!E19</f>
        <v>0</v>
      </c>
      <c r="G18" s="109">
        <f>'Krok 1- Kalkulačka '!G19</f>
        <v>0</v>
      </c>
      <c r="H18" s="109" t="str">
        <f>'Krok 1- Kalkulačka '!H19</f>
        <v xml:space="preserve">vyberte  </v>
      </c>
      <c r="I18" s="109">
        <f>'Krok 1- Kalkulačka '!I19</f>
        <v>0</v>
      </c>
      <c r="J18" s="109">
        <f>'Krok 1- Kalkulačka '!J19</f>
        <v>0</v>
      </c>
      <c r="K18" s="109">
        <f>'Krok 1- Kalkulačka '!K19</f>
        <v>0</v>
      </c>
      <c r="L18" s="109">
        <f>'Krok 1- Kalkulačka '!N19</f>
        <v>0</v>
      </c>
      <c r="M18" s="110" t="e">
        <f>'Krok 1- Kalkulačka '!#REF!</f>
        <v>#REF!</v>
      </c>
      <c r="N18" s="110" t="e">
        <f>'Krok 1- Kalkulačka '!#REF!</f>
        <v>#REF!</v>
      </c>
      <c r="O18" s="109" t="str">
        <f>'Krok 1- Kalkulačka '!O19</f>
        <v xml:space="preserve">vyberte  </v>
      </c>
    </row>
    <row r="19" spans="1:15" x14ac:dyDescent="0.2">
      <c r="E19" s="109">
        <f>'Krok 1- Kalkulačka '!B20</f>
        <v>10</v>
      </c>
      <c r="F19" s="109">
        <f>'Krok 1- Kalkulačka '!E20</f>
        <v>0</v>
      </c>
      <c r="G19" s="109">
        <f>'Krok 1- Kalkulačka '!G20</f>
        <v>0</v>
      </c>
      <c r="H19" s="109" t="str">
        <f>'Krok 1- Kalkulačka '!H20</f>
        <v xml:space="preserve">vyberte  </v>
      </c>
      <c r="I19" s="109">
        <f>'Krok 1- Kalkulačka '!I20</f>
        <v>0</v>
      </c>
      <c r="J19" s="109">
        <f>'Krok 1- Kalkulačka '!J20</f>
        <v>0</v>
      </c>
      <c r="K19" s="109">
        <f>'Krok 1- Kalkulačka '!K20</f>
        <v>0</v>
      </c>
      <c r="L19" s="109">
        <f>'Krok 1- Kalkulačka '!N20</f>
        <v>0</v>
      </c>
      <c r="M19" s="110" t="e">
        <f>'Krok 1- Kalkulačka '!#REF!</f>
        <v>#REF!</v>
      </c>
      <c r="N19" s="110" t="e">
        <f>'Krok 1- Kalkulačka '!#REF!</f>
        <v>#REF!</v>
      </c>
      <c r="O19" s="109" t="str">
        <f>'Krok 1- Kalkulačka '!O20</f>
        <v xml:space="preserve">vyberte  </v>
      </c>
    </row>
    <row r="20" spans="1:15" x14ac:dyDescent="0.2">
      <c r="E20" s="109">
        <f>'Krok 1- Kalkulačka '!B21</f>
        <v>11</v>
      </c>
      <c r="F20" s="109">
        <f>'Krok 1- Kalkulačka '!E21</f>
        <v>0</v>
      </c>
      <c r="G20" s="109">
        <f>'Krok 1- Kalkulačka '!G21</f>
        <v>0</v>
      </c>
      <c r="H20" s="109" t="str">
        <f>'Krok 1- Kalkulačka '!H21</f>
        <v xml:space="preserve">vyberte  </v>
      </c>
      <c r="I20" s="109">
        <f>'Krok 1- Kalkulačka '!I21</f>
        <v>0</v>
      </c>
      <c r="J20" s="109">
        <f>'Krok 1- Kalkulačka '!J21</f>
        <v>0</v>
      </c>
      <c r="K20" s="109">
        <f>'Krok 1- Kalkulačka '!K21</f>
        <v>0</v>
      </c>
      <c r="L20" s="109">
        <f>'Krok 1- Kalkulačka '!N21</f>
        <v>0</v>
      </c>
      <c r="M20" s="110" t="e">
        <f>'Krok 1- Kalkulačka '!#REF!</f>
        <v>#REF!</v>
      </c>
      <c r="N20" s="110" t="e">
        <f>'Krok 1- Kalkulačka '!#REF!</f>
        <v>#REF!</v>
      </c>
      <c r="O20" s="109" t="str">
        <f>'Krok 1- Kalkulačka '!O21</f>
        <v xml:space="preserve">vyberte  </v>
      </c>
    </row>
    <row r="21" spans="1:15" x14ac:dyDescent="0.2">
      <c r="E21" s="109">
        <f>'Krok 1- Kalkulačka '!B22</f>
        <v>12</v>
      </c>
      <c r="F21" s="109">
        <f>'Krok 1- Kalkulačka '!E22</f>
        <v>0</v>
      </c>
      <c r="G21" s="109">
        <f>'Krok 1- Kalkulačka '!G22</f>
        <v>0</v>
      </c>
      <c r="H21" s="109" t="str">
        <f>'Krok 1- Kalkulačka '!H22</f>
        <v xml:space="preserve">vyberte  </v>
      </c>
      <c r="I21" s="109">
        <f>'Krok 1- Kalkulačka '!I22</f>
        <v>0</v>
      </c>
      <c r="J21" s="109">
        <f>'Krok 1- Kalkulačka '!J22</f>
        <v>0</v>
      </c>
      <c r="K21" s="109">
        <f>'Krok 1- Kalkulačka '!K22</f>
        <v>0</v>
      </c>
      <c r="L21" s="109">
        <f>'Krok 1- Kalkulačka '!N22</f>
        <v>0</v>
      </c>
      <c r="M21" s="110" t="e">
        <f>'Krok 1- Kalkulačka '!#REF!</f>
        <v>#REF!</v>
      </c>
      <c r="N21" s="110" t="e">
        <f>'Krok 1- Kalkulačka '!#REF!</f>
        <v>#REF!</v>
      </c>
      <c r="O21" s="109" t="str">
        <f>'Krok 1- Kalkulačka '!O22</f>
        <v xml:space="preserve">vyberte  </v>
      </c>
    </row>
    <row r="22" spans="1:15" x14ac:dyDescent="0.2">
      <c r="E22" s="109">
        <f>'Krok 1- Kalkulačka '!B23</f>
        <v>13</v>
      </c>
      <c r="F22" s="109">
        <f>'Krok 1- Kalkulačka '!E23</f>
        <v>0</v>
      </c>
      <c r="G22" s="109">
        <f>'Krok 1- Kalkulačka '!G23</f>
        <v>0</v>
      </c>
      <c r="H22" s="109" t="str">
        <f>'Krok 1- Kalkulačka '!H23</f>
        <v xml:space="preserve">vyberte  </v>
      </c>
      <c r="I22" s="109">
        <f>'Krok 1- Kalkulačka '!I23</f>
        <v>0</v>
      </c>
      <c r="J22" s="109">
        <f>'Krok 1- Kalkulačka '!J23</f>
        <v>0</v>
      </c>
      <c r="K22" s="109">
        <f>'Krok 1- Kalkulačka '!K23</f>
        <v>0</v>
      </c>
      <c r="L22" s="109">
        <f>'Krok 1- Kalkulačka '!N23</f>
        <v>0</v>
      </c>
      <c r="M22" s="110" t="e">
        <f>'Krok 1- Kalkulačka '!#REF!</f>
        <v>#REF!</v>
      </c>
      <c r="N22" s="110" t="e">
        <f>'Krok 1- Kalkulačka '!#REF!</f>
        <v>#REF!</v>
      </c>
      <c r="O22" s="109" t="str">
        <f>'Krok 1- Kalkulačka '!O23</f>
        <v xml:space="preserve">vyberte  </v>
      </c>
    </row>
    <row r="23" spans="1:15" x14ac:dyDescent="0.2">
      <c r="E23" s="109">
        <f>'Krok 1- Kalkulačka '!B24</f>
        <v>14</v>
      </c>
      <c r="F23" s="109">
        <f>'Krok 1- Kalkulačka '!E24</f>
        <v>0</v>
      </c>
      <c r="G23" s="109">
        <f>'Krok 1- Kalkulačka '!G24</f>
        <v>0</v>
      </c>
      <c r="H23" s="109" t="str">
        <f>'Krok 1- Kalkulačka '!H24</f>
        <v xml:space="preserve">vyberte  </v>
      </c>
      <c r="I23" s="109">
        <f>'Krok 1- Kalkulačka '!I24</f>
        <v>0</v>
      </c>
      <c r="J23" s="109">
        <f>'Krok 1- Kalkulačka '!J24</f>
        <v>0</v>
      </c>
      <c r="K23" s="109">
        <f>'Krok 1- Kalkulačka '!K24</f>
        <v>0</v>
      </c>
      <c r="L23" s="109">
        <f>'Krok 1- Kalkulačka '!N24</f>
        <v>0</v>
      </c>
      <c r="M23" s="110" t="e">
        <f>'Krok 1- Kalkulačka '!#REF!</f>
        <v>#REF!</v>
      </c>
      <c r="N23" s="110" t="e">
        <f>'Krok 1- Kalkulačka '!#REF!</f>
        <v>#REF!</v>
      </c>
      <c r="O23" s="109" t="str">
        <f>'Krok 1- Kalkulačka '!O24</f>
        <v xml:space="preserve">vyberte  </v>
      </c>
    </row>
    <row r="24" spans="1:15" x14ac:dyDescent="0.2">
      <c r="E24" s="109">
        <f>'Krok 1- Kalkulačka '!B25</f>
        <v>15</v>
      </c>
      <c r="F24" s="109">
        <f>'Krok 1- Kalkulačka '!E25</f>
        <v>0</v>
      </c>
      <c r="G24" s="109">
        <f>'Krok 1- Kalkulačka '!G25</f>
        <v>0</v>
      </c>
      <c r="H24" s="109" t="str">
        <f>'Krok 1- Kalkulačka '!H25</f>
        <v xml:space="preserve">vyberte  </v>
      </c>
      <c r="I24" s="109">
        <f>'Krok 1- Kalkulačka '!I25</f>
        <v>0</v>
      </c>
      <c r="J24" s="109">
        <f>'Krok 1- Kalkulačka '!J25</f>
        <v>0</v>
      </c>
      <c r="K24" s="109">
        <f>'Krok 1- Kalkulačka '!K25</f>
        <v>0</v>
      </c>
      <c r="L24" s="109">
        <f>'Krok 1- Kalkulačka '!N25</f>
        <v>0</v>
      </c>
      <c r="M24" s="110" t="e">
        <f>'Krok 1- Kalkulačka '!#REF!</f>
        <v>#REF!</v>
      </c>
      <c r="N24" s="110" t="e">
        <f>'Krok 1- Kalkulačka '!#REF!</f>
        <v>#REF!</v>
      </c>
      <c r="O24" s="109" t="str">
        <f>'Krok 1- Kalkulačka '!O25</f>
        <v xml:space="preserve">vyberte  </v>
      </c>
    </row>
    <row r="25" spans="1:15" x14ac:dyDescent="0.2">
      <c r="E25" s="109">
        <f>'Krok 1- Kalkulačka '!B26</f>
        <v>16</v>
      </c>
      <c r="F25" s="109">
        <f>'Krok 1- Kalkulačka '!E26</f>
        <v>0</v>
      </c>
      <c r="G25" s="109">
        <f>'Krok 1- Kalkulačka '!G26</f>
        <v>0</v>
      </c>
      <c r="H25" s="109" t="str">
        <f>'Krok 1- Kalkulačka '!H26</f>
        <v xml:space="preserve">vyberte  </v>
      </c>
      <c r="I25" s="109">
        <f>'Krok 1- Kalkulačka '!I26</f>
        <v>0</v>
      </c>
      <c r="J25" s="109">
        <f>'Krok 1- Kalkulačka '!J26</f>
        <v>0</v>
      </c>
      <c r="K25" s="109">
        <f>'Krok 1- Kalkulačka '!K26</f>
        <v>0</v>
      </c>
      <c r="L25" s="109">
        <f>'Krok 1- Kalkulačka '!N26</f>
        <v>0</v>
      </c>
      <c r="M25" s="110" t="e">
        <f>'Krok 1- Kalkulačka '!#REF!</f>
        <v>#REF!</v>
      </c>
      <c r="N25" s="110" t="e">
        <f>'Krok 1- Kalkulačka '!#REF!</f>
        <v>#REF!</v>
      </c>
      <c r="O25" s="109" t="str">
        <f>'Krok 1- Kalkulačka '!O26</f>
        <v xml:space="preserve">vyberte  </v>
      </c>
    </row>
    <row r="26" spans="1:15" x14ac:dyDescent="0.2">
      <c r="E26" s="109">
        <f>'Krok 1- Kalkulačka '!B27</f>
        <v>17</v>
      </c>
      <c r="F26" s="109">
        <f>'Krok 1- Kalkulačka '!E27</f>
        <v>0</v>
      </c>
      <c r="G26" s="109">
        <f>'Krok 1- Kalkulačka '!G27</f>
        <v>0</v>
      </c>
      <c r="H26" s="109" t="str">
        <f>'Krok 1- Kalkulačka '!H27</f>
        <v xml:space="preserve">vyberte  </v>
      </c>
      <c r="I26" s="109">
        <f>'Krok 1- Kalkulačka '!I27</f>
        <v>0</v>
      </c>
      <c r="J26" s="109">
        <f>'Krok 1- Kalkulačka '!J27</f>
        <v>0</v>
      </c>
      <c r="K26" s="109">
        <f>'Krok 1- Kalkulačka '!K27</f>
        <v>0</v>
      </c>
      <c r="L26" s="109">
        <f>'Krok 1- Kalkulačka '!N27</f>
        <v>0</v>
      </c>
      <c r="M26" s="110" t="e">
        <f>'Krok 1- Kalkulačka '!#REF!</f>
        <v>#REF!</v>
      </c>
      <c r="N26" s="110" t="e">
        <f>'Krok 1- Kalkulačka '!#REF!</f>
        <v>#REF!</v>
      </c>
      <c r="O26" s="109" t="str">
        <f>'Krok 1- Kalkulačka '!O27</f>
        <v xml:space="preserve">vyberte  </v>
      </c>
    </row>
    <row r="27" spans="1:15" x14ac:dyDescent="0.2">
      <c r="E27" s="109">
        <f>'Krok 1- Kalkulačka '!B28</f>
        <v>18</v>
      </c>
      <c r="F27" s="109">
        <f>'Krok 1- Kalkulačka '!E28</f>
        <v>0</v>
      </c>
      <c r="G27" s="109">
        <f>'Krok 1- Kalkulačka '!G28</f>
        <v>0</v>
      </c>
      <c r="H27" s="109" t="str">
        <f>'Krok 1- Kalkulačka '!H28</f>
        <v xml:space="preserve">vyberte  </v>
      </c>
      <c r="I27" s="109">
        <f>'Krok 1- Kalkulačka '!I28</f>
        <v>0</v>
      </c>
      <c r="J27" s="109">
        <f>'Krok 1- Kalkulačka '!J28</f>
        <v>0</v>
      </c>
      <c r="K27" s="109">
        <f>'Krok 1- Kalkulačka '!K28</f>
        <v>0</v>
      </c>
      <c r="L27" s="109">
        <f>'Krok 1- Kalkulačka '!N28</f>
        <v>0</v>
      </c>
      <c r="M27" s="110" t="e">
        <f>'Krok 1- Kalkulačka '!#REF!</f>
        <v>#REF!</v>
      </c>
      <c r="N27" s="110" t="e">
        <f>'Krok 1- Kalkulačka '!#REF!</f>
        <v>#REF!</v>
      </c>
      <c r="O27" s="109" t="str">
        <f>'Krok 1- Kalkulačka '!O28</f>
        <v xml:space="preserve">vyberte  </v>
      </c>
    </row>
    <row r="28" spans="1:15" x14ac:dyDescent="0.2">
      <c r="E28" s="109">
        <f>'Krok 1- Kalkulačka '!B29</f>
        <v>19</v>
      </c>
      <c r="F28" s="109">
        <f>'Krok 1- Kalkulačka '!E29</f>
        <v>0</v>
      </c>
      <c r="G28" s="109">
        <f>'Krok 1- Kalkulačka '!G29</f>
        <v>0</v>
      </c>
      <c r="H28" s="109" t="str">
        <f>'Krok 1- Kalkulačka '!H29</f>
        <v xml:space="preserve">vyberte  </v>
      </c>
      <c r="I28" s="109">
        <f>'Krok 1- Kalkulačka '!I29</f>
        <v>0</v>
      </c>
      <c r="J28" s="109">
        <f>'Krok 1- Kalkulačka '!J29</f>
        <v>0</v>
      </c>
      <c r="K28" s="109">
        <f>'Krok 1- Kalkulačka '!K29</f>
        <v>0</v>
      </c>
      <c r="L28" s="109">
        <f>'Krok 1- Kalkulačka '!N29</f>
        <v>0</v>
      </c>
      <c r="M28" s="110" t="e">
        <f>'Krok 1- Kalkulačka '!#REF!</f>
        <v>#REF!</v>
      </c>
      <c r="N28" s="110" t="e">
        <f>'Krok 1- Kalkulačka '!#REF!</f>
        <v>#REF!</v>
      </c>
      <c r="O28" s="109" t="str">
        <f>'Krok 1- Kalkulačka '!O29</f>
        <v xml:space="preserve">vyberte  </v>
      </c>
    </row>
    <row r="29" spans="1:15" x14ac:dyDescent="0.2">
      <c r="E29" s="109">
        <f>'Krok 1- Kalkulačka '!B30</f>
        <v>20</v>
      </c>
      <c r="F29" s="109">
        <f>'Krok 1- Kalkulačka '!E30</f>
        <v>0</v>
      </c>
      <c r="G29" s="109">
        <f>'Krok 1- Kalkulačka '!G30</f>
        <v>0</v>
      </c>
      <c r="H29" s="109" t="str">
        <f>'Krok 1- Kalkulačka '!H30</f>
        <v xml:space="preserve">vyberte  </v>
      </c>
      <c r="I29" s="109">
        <f>'Krok 1- Kalkulačka '!I30</f>
        <v>0</v>
      </c>
      <c r="J29" s="109">
        <f>'Krok 1- Kalkulačka '!J30</f>
        <v>0</v>
      </c>
      <c r="K29" s="109">
        <f>'Krok 1- Kalkulačka '!K30</f>
        <v>0</v>
      </c>
      <c r="L29" s="109">
        <f>'Krok 1- Kalkulačka '!N30</f>
        <v>0</v>
      </c>
      <c r="M29" s="110" t="e">
        <f>'Krok 1- Kalkulačka '!#REF!</f>
        <v>#REF!</v>
      </c>
      <c r="N29" s="110" t="e">
        <f>'Krok 1- Kalkulačka '!#REF!</f>
        <v>#REF!</v>
      </c>
      <c r="O29" s="109" t="str">
        <f>'Krok 1- Kalkulačka '!O30</f>
        <v xml:space="preserve">vyberte  </v>
      </c>
    </row>
    <row r="30" spans="1:15" x14ac:dyDescent="0.2">
      <c r="E30" s="109">
        <f>'Krok 1- Kalkulačka '!B31</f>
        <v>21</v>
      </c>
      <c r="F30" s="109">
        <f>'Krok 1- Kalkulačka '!E31</f>
        <v>0</v>
      </c>
      <c r="G30" s="109">
        <f>'Krok 1- Kalkulačka '!G31</f>
        <v>0</v>
      </c>
      <c r="H30" s="109" t="str">
        <f>'Krok 1- Kalkulačka '!H31</f>
        <v xml:space="preserve">vyberte  </v>
      </c>
      <c r="I30" s="109">
        <f>'Krok 1- Kalkulačka '!I31</f>
        <v>0</v>
      </c>
      <c r="J30" s="109">
        <f>'Krok 1- Kalkulačka '!J31</f>
        <v>0</v>
      </c>
      <c r="K30" s="109">
        <f>'Krok 1- Kalkulačka '!K31</f>
        <v>0</v>
      </c>
      <c r="L30" s="109">
        <f>'Krok 1- Kalkulačka '!N31</f>
        <v>0</v>
      </c>
      <c r="M30" s="110" t="e">
        <f>'Krok 1- Kalkulačka '!#REF!</f>
        <v>#REF!</v>
      </c>
      <c r="N30" s="110" t="e">
        <f>'Krok 1- Kalkulačka '!#REF!</f>
        <v>#REF!</v>
      </c>
      <c r="O30" s="109" t="str">
        <f>'Krok 1- Kalkulačka '!O31</f>
        <v xml:space="preserve">vyberte  </v>
      </c>
    </row>
    <row r="31" spans="1:15" x14ac:dyDescent="0.2">
      <c r="E31" s="109">
        <f>'Krok 1- Kalkulačka '!B32</f>
        <v>22</v>
      </c>
      <c r="F31" s="109">
        <f>'Krok 1- Kalkulačka '!E32</f>
        <v>0</v>
      </c>
      <c r="G31" s="109">
        <f>'Krok 1- Kalkulačka '!G32</f>
        <v>0</v>
      </c>
      <c r="H31" s="109" t="str">
        <f>'Krok 1- Kalkulačka '!H32</f>
        <v xml:space="preserve">vyberte  </v>
      </c>
      <c r="I31" s="109">
        <f>'Krok 1- Kalkulačka '!I32</f>
        <v>0</v>
      </c>
      <c r="J31" s="109">
        <f>'Krok 1- Kalkulačka '!J32</f>
        <v>0</v>
      </c>
      <c r="K31" s="109">
        <f>'Krok 1- Kalkulačka '!K32</f>
        <v>0</v>
      </c>
      <c r="L31" s="109">
        <f>'Krok 1- Kalkulačka '!N32</f>
        <v>0</v>
      </c>
      <c r="M31" s="110" t="e">
        <f>'Krok 1- Kalkulačka '!#REF!</f>
        <v>#REF!</v>
      </c>
      <c r="N31" s="110" t="e">
        <f>'Krok 1- Kalkulačka '!#REF!</f>
        <v>#REF!</v>
      </c>
      <c r="O31" s="109" t="str">
        <f>'Krok 1- Kalkulačka '!O32</f>
        <v xml:space="preserve">vyberte  </v>
      </c>
    </row>
    <row r="32" spans="1:15" x14ac:dyDescent="0.2">
      <c r="E32" s="109">
        <f>'Krok 1- Kalkulačka '!B33</f>
        <v>23</v>
      </c>
      <c r="F32" s="109">
        <f>'Krok 1- Kalkulačka '!E33</f>
        <v>0</v>
      </c>
      <c r="G32" s="109">
        <f>'Krok 1- Kalkulačka '!G33</f>
        <v>0</v>
      </c>
      <c r="H32" s="109" t="str">
        <f>'Krok 1- Kalkulačka '!H33</f>
        <v xml:space="preserve">vyberte  </v>
      </c>
      <c r="I32" s="109">
        <f>'Krok 1- Kalkulačka '!I33</f>
        <v>0</v>
      </c>
      <c r="J32" s="109">
        <f>'Krok 1- Kalkulačka '!J33</f>
        <v>0</v>
      </c>
      <c r="K32" s="109">
        <f>'Krok 1- Kalkulačka '!K33</f>
        <v>0</v>
      </c>
      <c r="L32" s="109">
        <f>'Krok 1- Kalkulačka '!N33</f>
        <v>0</v>
      </c>
      <c r="M32" s="110" t="e">
        <f>'Krok 1- Kalkulačka '!#REF!</f>
        <v>#REF!</v>
      </c>
      <c r="N32" s="110" t="e">
        <f>'Krok 1- Kalkulačka '!#REF!</f>
        <v>#REF!</v>
      </c>
      <c r="O32" s="109" t="str">
        <f>'Krok 1- Kalkulačka '!O33</f>
        <v xml:space="preserve">vyberte  </v>
      </c>
    </row>
    <row r="33" spans="5:15" x14ac:dyDescent="0.2">
      <c r="E33" s="109">
        <f>'Krok 1- Kalkulačka '!B34</f>
        <v>24</v>
      </c>
      <c r="F33" s="109">
        <f>'Krok 1- Kalkulačka '!E34</f>
        <v>0</v>
      </c>
      <c r="G33" s="109">
        <f>'Krok 1- Kalkulačka '!G34</f>
        <v>0</v>
      </c>
      <c r="H33" s="109" t="str">
        <f>'Krok 1- Kalkulačka '!H34</f>
        <v xml:space="preserve">vyberte  </v>
      </c>
      <c r="I33" s="109">
        <f>'Krok 1- Kalkulačka '!I34</f>
        <v>0</v>
      </c>
      <c r="J33" s="109">
        <f>'Krok 1- Kalkulačka '!J34</f>
        <v>0</v>
      </c>
      <c r="K33" s="109">
        <f>'Krok 1- Kalkulačka '!K34</f>
        <v>0</v>
      </c>
      <c r="L33" s="109">
        <f>'Krok 1- Kalkulačka '!N34</f>
        <v>0</v>
      </c>
      <c r="M33" s="110" t="e">
        <f>'Krok 1- Kalkulačka '!#REF!</f>
        <v>#REF!</v>
      </c>
      <c r="N33" s="110" t="e">
        <f>'Krok 1- Kalkulačka '!#REF!</f>
        <v>#REF!</v>
      </c>
      <c r="O33" s="109" t="str">
        <f>'Krok 1- Kalkulačka '!O34</f>
        <v xml:space="preserve">vyberte  </v>
      </c>
    </row>
    <row r="34" spans="5:15" x14ac:dyDescent="0.2">
      <c r="E34" s="109">
        <f>'Krok 1- Kalkulačka '!B35</f>
        <v>25</v>
      </c>
      <c r="F34" s="109">
        <f>'Krok 1- Kalkulačka '!E35</f>
        <v>0</v>
      </c>
      <c r="G34" s="109">
        <f>'Krok 1- Kalkulačka '!G35</f>
        <v>0</v>
      </c>
      <c r="H34" s="109" t="str">
        <f>'Krok 1- Kalkulačka '!H35</f>
        <v xml:space="preserve">vyberte  </v>
      </c>
      <c r="I34" s="109">
        <f>'Krok 1- Kalkulačka '!I35</f>
        <v>0</v>
      </c>
      <c r="J34" s="109">
        <f>'Krok 1- Kalkulačka '!J35</f>
        <v>0</v>
      </c>
      <c r="K34" s="109">
        <f>'Krok 1- Kalkulačka '!K35</f>
        <v>0</v>
      </c>
      <c r="L34" s="109">
        <f>'Krok 1- Kalkulačka '!N35</f>
        <v>0</v>
      </c>
      <c r="M34" s="110" t="e">
        <f>'Krok 1- Kalkulačka '!#REF!</f>
        <v>#REF!</v>
      </c>
      <c r="N34" s="110" t="e">
        <f>'Krok 1- Kalkulačka '!#REF!</f>
        <v>#REF!</v>
      </c>
      <c r="O34" s="109" t="str">
        <f>'Krok 1- Kalkulačka '!O35</f>
        <v xml:space="preserve">vyberte  </v>
      </c>
    </row>
    <row r="35" spans="5:15" x14ac:dyDescent="0.2">
      <c r="E35" s="109">
        <f>'Krok 1- Kalkulačka '!B36</f>
        <v>26</v>
      </c>
      <c r="F35" s="109">
        <f>'Krok 1- Kalkulačka '!E36</f>
        <v>0</v>
      </c>
      <c r="G35" s="109">
        <f>'Krok 1- Kalkulačka '!G36</f>
        <v>0</v>
      </c>
      <c r="H35" s="109" t="str">
        <f>'Krok 1- Kalkulačka '!H36</f>
        <v xml:space="preserve">vyberte  </v>
      </c>
      <c r="I35" s="109">
        <f>'Krok 1- Kalkulačka '!I36</f>
        <v>0</v>
      </c>
      <c r="J35" s="109">
        <f>'Krok 1- Kalkulačka '!J36</f>
        <v>0</v>
      </c>
      <c r="K35" s="109">
        <f>'Krok 1- Kalkulačka '!K36</f>
        <v>0</v>
      </c>
      <c r="L35" s="109">
        <f>'Krok 1- Kalkulačka '!N36</f>
        <v>0</v>
      </c>
      <c r="M35" s="110" t="e">
        <f>'Krok 1- Kalkulačka '!#REF!</f>
        <v>#REF!</v>
      </c>
      <c r="N35" s="110" t="e">
        <f>'Krok 1- Kalkulačka '!#REF!</f>
        <v>#REF!</v>
      </c>
      <c r="O35" s="109" t="str">
        <f>'Krok 1- Kalkulačka '!O36</f>
        <v xml:space="preserve">vyberte  </v>
      </c>
    </row>
    <row r="36" spans="5:15" x14ac:dyDescent="0.2">
      <c r="E36" s="109">
        <f>'Krok 1- Kalkulačka '!B37</f>
        <v>27</v>
      </c>
      <c r="F36" s="109">
        <f>'Krok 1- Kalkulačka '!E37</f>
        <v>0</v>
      </c>
      <c r="G36" s="109">
        <f>'Krok 1- Kalkulačka '!G37</f>
        <v>0</v>
      </c>
      <c r="H36" s="109" t="str">
        <f>'Krok 1- Kalkulačka '!H37</f>
        <v xml:space="preserve">vyberte  </v>
      </c>
      <c r="I36" s="109">
        <f>'Krok 1- Kalkulačka '!I37</f>
        <v>0</v>
      </c>
      <c r="J36" s="109">
        <f>'Krok 1- Kalkulačka '!J37</f>
        <v>0</v>
      </c>
      <c r="K36" s="109">
        <f>'Krok 1- Kalkulačka '!K37</f>
        <v>0</v>
      </c>
      <c r="L36" s="109">
        <f>'Krok 1- Kalkulačka '!N37</f>
        <v>0</v>
      </c>
      <c r="M36" s="110" t="e">
        <f>'Krok 1- Kalkulačka '!#REF!</f>
        <v>#REF!</v>
      </c>
      <c r="N36" s="110" t="e">
        <f>'Krok 1- Kalkulačka '!#REF!</f>
        <v>#REF!</v>
      </c>
      <c r="O36" s="109" t="str">
        <f>'Krok 1- Kalkulačka '!O37</f>
        <v xml:space="preserve">vyberte  </v>
      </c>
    </row>
    <row r="37" spans="5:15" x14ac:dyDescent="0.2">
      <c r="E37" s="109">
        <f>'Krok 1- Kalkulačka '!B38</f>
        <v>28</v>
      </c>
      <c r="F37" s="109">
        <f>'Krok 1- Kalkulačka '!E38</f>
        <v>0</v>
      </c>
      <c r="G37" s="109">
        <f>'Krok 1- Kalkulačka '!G38</f>
        <v>0</v>
      </c>
      <c r="H37" s="109" t="str">
        <f>'Krok 1- Kalkulačka '!H38</f>
        <v xml:space="preserve">vyberte  </v>
      </c>
      <c r="I37" s="109">
        <f>'Krok 1- Kalkulačka '!I38</f>
        <v>0</v>
      </c>
      <c r="J37" s="109">
        <f>'Krok 1- Kalkulačka '!J38</f>
        <v>0</v>
      </c>
      <c r="K37" s="109">
        <f>'Krok 1- Kalkulačka '!K38</f>
        <v>0</v>
      </c>
      <c r="L37" s="109">
        <f>'Krok 1- Kalkulačka '!N38</f>
        <v>0</v>
      </c>
      <c r="M37" s="110" t="e">
        <f>'Krok 1- Kalkulačka '!#REF!</f>
        <v>#REF!</v>
      </c>
      <c r="N37" s="110" t="e">
        <f>'Krok 1- Kalkulačka '!#REF!</f>
        <v>#REF!</v>
      </c>
      <c r="O37" s="109" t="str">
        <f>'Krok 1- Kalkulačka '!O38</f>
        <v xml:space="preserve">vyberte  </v>
      </c>
    </row>
    <row r="38" spans="5:15" x14ac:dyDescent="0.2">
      <c r="E38" s="109">
        <f>'Krok 1- Kalkulačka '!B39</f>
        <v>29</v>
      </c>
      <c r="F38" s="109">
        <f>'Krok 1- Kalkulačka '!E39</f>
        <v>0</v>
      </c>
      <c r="G38" s="109">
        <f>'Krok 1- Kalkulačka '!G39</f>
        <v>0</v>
      </c>
      <c r="H38" s="109" t="str">
        <f>'Krok 1- Kalkulačka '!H39</f>
        <v xml:space="preserve">vyberte  </v>
      </c>
      <c r="I38" s="109">
        <f>'Krok 1- Kalkulačka '!I39</f>
        <v>0</v>
      </c>
      <c r="J38" s="109">
        <f>'Krok 1- Kalkulačka '!J39</f>
        <v>0</v>
      </c>
      <c r="K38" s="109">
        <f>'Krok 1- Kalkulačka '!K39</f>
        <v>0</v>
      </c>
      <c r="L38" s="109">
        <f>'Krok 1- Kalkulačka '!N39</f>
        <v>0</v>
      </c>
      <c r="M38" s="110" t="e">
        <f>'Krok 1- Kalkulačka '!#REF!</f>
        <v>#REF!</v>
      </c>
      <c r="N38" s="110" t="e">
        <f>'Krok 1- Kalkulačka '!#REF!</f>
        <v>#REF!</v>
      </c>
      <c r="O38" s="109" t="str">
        <f>'Krok 1- Kalkulačka '!O39</f>
        <v xml:space="preserve">vyberte  </v>
      </c>
    </row>
    <row r="39" spans="5:15" x14ac:dyDescent="0.2">
      <c r="E39" s="109">
        <f>'Krok 1- Kalkulačka '!B40</f>
        <v>30</v>
      </c>
      <c r="F39" s="109">
        <f>'Krok 1- Kalkulačka '!E40</f>
        <v>0</v>
      </c>
      <c r="G39" s="109">
        <f>'Krok 1- Kalkulačka '!G40</f>
        <v>0</v>
      </c>
      <c r="H39" s="109" t="str">
        <f>'Krok 1- Kalkulačka '!H40</f>
        <v xml:space="preserve">vyberte  </v>
      </c>
      <c r="I39" s="109">
        <f>'Krok 1- Kalkulačka '!I40</f>
        <v>0</v>
      </c>
      <c r="J39" s="109">
        <f>'Krok 1- Kalkulačka '!J40</f>
        <v>0</v>
      </c>
      <c r="K39" s="109">
        <f>'Krok 1- Kalkulačka '!K40</f>
        <v>0</v>
      </c>
      <c r="L39" s="109">
        <f>'Krok 1- Kalkulačka '!N40</f>
        <v>0</v>
      </c>
      <c r="M39" s="110" t="e">
        <f>'Krok 1- Kalkulačka '!#REF!</f>
        <v>#REF!</v>
      </c>
      <c r="N39" s="110" t="e">
        <f>'Krok 1- Kalkulačka '!#REF!</f>
        <v>#REF!</v>
      </c>
      <c r="O39" s="109" t="str">
        <f>'Krok 1- Kalkulačka '!O40</f>
        <v xml:space="preserve">vyberte  </v>
      </c>
    </row>
    <row r="40" spans="5:15" x14ac:dyDescent="0.2">
      <c r="E40" s="109">
        <f>'Krok 1- Kalkulačka '!B41</f>
        <v>31</v>
      </c>
      <c r="F40" s="109">
        <f>'Krok 1- Kalkulačka '!E41</f>
        <v>0</v>
      </c>
      <c r="G40" s="109">
        <f>'Krok 1- Kalkulačka '!G41</f>
        <v>0</v>
      </c>
      <c r="H40" s="109" t="str">
        <f>'Krok 1- Kalkulačka '!H41</f>
        <v xml:space="preserve">vyberte  </v>
      </c>
      <c r="I40" s="109">
        <f>'Krok 1- Kalkulačka '!I41</f>
        <v>0</v>
      </c>
      <c r="J40" s="109">
        <f>'Krok 1- Kalkulačka '!J41</f>
        <v>0</v>
      </c>
      <c r="K40" s="109">
        <f>'Krok 1- Kalkulačka '!K41</f>
        <v>0</v>
      </c>
      <c r="L40" s="109">
        <f>'Krok 1- Kalkulačka '!N41</f>
        <v>0</v>
      </c>
      <c r="M40" s="110" t="e">
        <f>'Krok 1- Kalkulačka '!#REF!</f>
        <v>#REF!</v>
      </c>
      <c r="N40" s="110" t="e">
        <f>'Krok 1- Kalkulačka '!#REF!</f>
        <v>#REF!</v>
      </c>
      <c r="O40" s="109" t="str">
        <f>'Krok 1- Kalkulačka '!O41</f>
        <v xml:space="preserve">vyberte  </v>
      </c>
    </row>
    <row r="41" spans="5:15" x14ac:dyDescent="0.2">
      <c r="E41" s="109">
        <f>'Krok 1- Kalkulačka '!B42</f>
        <v>32</v>
      </c>
      <c r="F41" s="109">
        <f>'Krok 1- Kalkulačka '!E42</f>
        <v>0</v>
      </c>
      <c r="G41" s="109">
        <f>'Krok 1- Kalkulačka '!G42</f>
        <v>0</v>
      </c>
      <c r="H41" s="109" t="str">
        <f>'Krok 1- Kalkulačka '!H42</f>
        <v xml:space="preserve">vyberte  </v>
      </c>
      <c r="I41" s="109">
        <f>'Krok 1- Kalkulačka '!I42</f>
        <v>0</v>
      </c>
      <c r="J41" s="109">
        <f>'Krok 1- Kalkulačka '!J42</f>
        <v>0</v>
      </c>
      <c r="K41" s="109">
        <f>'Krok 1- Kalkulačka '!K42</f>
        <v>0</v>
      </c>
      <c r="L41" s="109">
        <f>'Krok 1- Kalkulačka '!N42</f>
        <v>0</v>
      </c>
      <c r="M41" s="110" t="e">
        <f>'Krok 1- Kalkulačka '!#REF!</f>
        <v>#REF!</v>
      </c>
      <c r="N41" s="110" t="e">
        <f>'Krok 1- Kalkulačka '!#REF!</f>
        <v>#REF!</v>
      </c>
      <c r="O41" s="109" t="str">
        <f>'Krok 1- Kalkulačka '!O42</f>
        <v xml:space="preserve">vyberte  </v>
      </c>
    </row>
    <row r="42" spans="5:15" x14ac:dyDescent="0.2">
      <c r="E42" s="109">
        <f>'Krok 1- Kalkulačka '!B43</f>
        <v>33</v>
      </c>
      <c r="F42" s="109">
        <f>'Krok 1- Kalkulačka '!E43</f>
        <v>0</v>
      </c>
      <c r="G42" s="109">
        <f>'Krok 1- Kalkulačka '!G43</f>
        <v>0</v>
      </c>
      <c r="H42" s="109" t="str">
        <f>'Krok 1- Kalkulačka '!H43</f>
        <v xml:space="preserve">vyberte  </v>
      </c>
      <c r="I42" s="109">
        <f>'Krok 1- Kalkulačka '!I43</f>
        <v>0</v>
      </c>
      <c r="J42" s="109">
        <f>'Krok 1- Kalkulačka '!J43</f>
        <v>0</v>
      </c>
      <c r="K42" s="109">
        <f>'Krok 1- Kalkulačka '!K43</f>
        <v>0</v>
      </c>
      <c r="L42" s="109">
        <f>'Krok 1- Kalkulačka '!N43</f>
        <v>0</v>
      </c>
      <c r="M42" s="110" t="e">
        <f>'Krok 1- Kalkulačka '!#REF!</f>
        <v>#REF!</v>
      </c>
      <c r="N42" s="110" t="e">
        <f>'Krok 1- Kalkulačka '!#REF!</f>
        <v>#REF!</v>
      </c>
      <c r="O42" s="109" t="str">
        <f>'Krok 1- Kalkulačka '!O43</f>
        <v xml:space="preserve">vyberte  </v>
      </c>
    </row>
    <row r="43" spans="5:15" x14ac:dyDescent="0.2">
      <c r="E43" s="109">
        <f>'Krok 1- Kalkulačka '!B44</f>
        <v>34</v>
      </c>
      <c r="F43" s="109">
        <f>'Krok 1- Kalkulačka '!E44</f>
        <v>0</v>
      </c>
      <c r="G43" s="109">
        <f>'Krok 1- Kalkulačka '!G44</f>
        <v>0</v>
      </c>
      <c r="H43" s="109" t="str">
        <f>'Krok 1- Kalkulačka '!H44</f>
        <v xml:space="preserve">vyberte  </v>
      </c>
      <c r="I43" s="109">
        <f>'Krok 1- Kalkulačka '!I44</f>
        <v>0</v>
      </c>
      <c r="J43" s="109">
        <f>'Krok 1- Kalkulačka '!J44</f>
        <v>0</v>
      </c>
      <c r="K43" s="109">
        <f>'Krok 1- Kalkulačka '!K44</f>
        <v>0</v>
      </c>
      <c r="L43" s="109">
        <f>'Krok 1- Kalkulačka '!N44</f>
        <v>0</v>
      </c>
      <c r="M43" s="110" t="e">
        <f>'Krok 1- Kalkulačka '!#REF!</f>
        <v>#REF!</v>
      </c>
      <c r="N43" s="110" t="e">
        <f>'Krok 1- Kalkulačka '!#REF!</f>
        <v>#REF!</v>
      </c>
      <c r="O43" s="109" t="str">
        <f>'Krok 1- Kalkulačka '!O44</f>
        <v xml:space="preserve">vyberte  </v>
      </c>
    </row>
    <row r="44" spans="5:15" x14ac:dyDescent="0.2">
      <c r="E44" s="109">
        <f>'Krok 1- Kalkulačka '!B45</f>
        <v>35</v>
      </c>
      <c r="F44" s="109">
        <f>'Krok 1- Kalkulačka '!E45</f>
        <v>0</v>
      </c>
      <c r="G44" s="109">
        <f>'Krok 1- Kalkulačka '!G45</f>
        <v>0</v>
      </c>
      <c r="H44" s="109" t="str">
        <f>'Krok 1- Kalkulačka '!H45</f>
        <v xml:space="preserve">vyberte  </v>
      </c>
      <c r="I44" s="109">
        <f>'Krok 1- Kalkulačka '!I45</f>
        <v>0</v>
      </c>
      <c r="J44" s="109">
        <f>'Krok 1- Kalkulačka '!J45</f>
        <v>0</v>
      </c>
      <c r="K44" s="109">
        <f>'Krok 1- Kalkulačka '!K45</f>
        <v>0</v>
      </c>
      <c r="L44" s="109">
        <f>'Krok 1- Kalkulačka '!N45</f>
        <v>0</v>
      </c>
      <c r="M44" s="110" t="e">
        <f>'Krok 1- Kalkulačka '!#REF!</f>
        <v>#REF!</v>
      </c>
      <c r="N44" s="110" t="e">
        <f>'Krok 1- Kalkulačka '!#REF!</f>
        <v>#REF!</v>
      </c>
      <c r="O44" s="109" t="str">
        <f>'Krok 1- Kalkulačka '!O45</f>
        <v xml:space="preserve">vyberte  </v>
      </c>
    </row>
    <row r="45" spans="5:15" x14ac:dyDescent="0.2">
      <c r="E45" s="109">
        <f>'Krok 1- Kalkulačka '!B46</f>
        <v>36</v>
      </c>
      <c r="F45" s="109">
        <f>'Krok 1- Kalkulačka '!E46</f>
        <v>0</v>
      </c>
      <c r="G45" s="109">
        <f>'Krok 1- Kalkulačka '!G46</f>
        <v>0</v>
      </c>
      <c r="H45" s="109" t="str">
        <f>'Krok 1- Kalkulačka '!H46</f>
        <v xml:space="preserve">vyberte  </v>
      </c>
      <c r="I45" s="109">
        <f>'Krok 1- Kalkulačka '!I46</f>
        <v>0</v>
      </c>
      <c r="J45" s="109">
        <f>'Krok 1- Kalkulačka '!J46</f>
        <v>0</v>
      </c>
      <c r="K45" s="109">
        <f>'Krok 1- Kalkulačka '!K46</f>
        <v>0</v>
      </c>
      <c r="L45" s="109">
        <f>'Krok 1- Kalkulačka '!N46</f>
        <v>0</v>
      </c>
      <c r="M45" s="110" t="e">
        <f>'Krok 1- Kalkulačka '!#REF!</f>
        <v>#REF!</v>
      </c>
      <c r="N45" s="110" t="e">
        <f>'Krok 1- Kalkulačka '!#REF!</f>
        <v>#REF!</v>
      </c>
      <c r="O45" s="109" t="str">
        <f>'Krok 1- Kalkulačka '!O46</f>
        <v xml:space="preserve">vyberte  </v>
      </c>
    </row>
    <row r="46" spans="5:15" x14ac:dyDescent="0.2">
      <c r="E46" s="109">
        <f>'Krok 1- Kalkulačka '!B47</f>
        <v>37</v>
      </c>
      <c r="F46" s="109">
        <f>'Krok 1- Kalkulačka '!E47</f>
        <v>0</v>
      </c>
      <c r="G46" s="109">
        <f>'Krok 1- Kalkulačka '!G47</f>
        <v>0</v>
      </c>
      <c r="H46" s="109" t="str">
        <f>'Krok 1- Kalkulačka '!H47</f>
        <v xml:space="preserve">vyberte  </v>
      </c>
      <c r="I46" s="109">
        <f>'Krok 1- Kalkulačka '!I47</f>
        <v>0</v>
      </c>
      <c r="J46" s="109">
        <f>'Krok 1- Kalkulačka '!J47</f>
        <v>0</v>
      </c>
      <c r="K46" s="109">
        <f>'Krok 1- Kalkulačka '!K47</f>
        <v>0</v>
      </c>
      <c r="L46" s="109">
        <f>'Krok 1- Kalkulačka '!N47</f>
        <v>0</v>
      </c>
      <c r="M46" s="110" t="e">
        <f>'Krok 1- Kalkulačka '!#REF!</f>
        <v>#REF!</v>
      </c>
      <c r="N46" s="110" t="e">
        <f>'Krok 1- Kalkulačka '!#REF!</f>
        <v>#REF!</v>
      </c>
      <c r="O46" s="109" t="str">
        <f>'Krok 1- Kalkulačka '!O47</f>
        <v xml:space="preserve">vyberte  </v>
      </c>
    </row>
    <row r="47" spans="5:15" x14ac:dyDescent="0.2">
      <c r="E47" s="109">
        <f>'Krok 1- Kalkulačka '!B48</f>
        <v>38</v>
      </c>
      <c r="F47" s="109">
        <f>'Krok 1- Kalkulačka '!E48</f>
        <v>0</v>
      </c>
      <c r="G47" s="109">
        <f>'Krok 1- Kalkulačka '!G48</f>
        <v>0</v>
      </c>
      <c r="H47" s="109" t="str">
        <f>'Krok 1- Kalkulačka '!H48</f>
        <v xml:space="preserve">vyberte  </v>
      </c>
      <c r="I47" s="109">
        <f>'Krok 1- Kalkulačka '!I48</f>
        <v>0</v>
      </c>
      <c r="J47" s="109">
        <f>'Krok 1- Kalkulačka '!J48</f>
        <v>0</v>
      </c>
      <c r="K47" s="109">
        <f>'Krok 1- Kalkulačka '!K48</f>
        <v>0</v>
      </c>
      <c r="L47" s="109">
        <f>'Krok 1- Kalkulačka '!N48</f>
        <v>0</v>
      </c>
      <c r="M47" s="110" t="e">
        <f>'Krok 1- Kalkulačka '!#REF!</f>
        <v>#REF!</v>
      </c>
      <c r="N47" s="110" t="e">
        <f>'Krok 1- Kalkulačka '!#REF!</f>
        <v>#REF!</v>
      </c>
      <c r="O47" s="109" t="str">
        <f>'Krok 1- Kalkulačka '!O48</f>
        <v xml:space="preserve">vyberte  </v>
      </c>
    </row>
    <row r="48" spans="5:15" x14ac:dyDescent="0.2">
      <c r="E48" s="109">
        <f>'Krok 1- Kalkulačka '!B49</f>
        <v>39</v>
      </c>
      <c r="F48" s="109">
        <f>'Krok 1- Kalkulačka '!E49</f>
        <v>0</v>
      </c>
      <c r="G48" s="109">
        <f>'Krok 1- Kalkulačka '!G49</f>
        <v>0</v>
      </c>
      <c r="H48" s="109" t="str">
        <f>'Krok 1- Kalkulačka '!H49</f>
        <v xml:space="preserve">vyberte  </v>
      </c>
      <c r="I48" s="109">
        <f>'Krok 1- Kalkulačka '!I49</f>
        <v>0</v>
      </c>
      <c r="J48" s="109">
        <f>'Krok 1- Kalkulačka '!J49</f>
        <v>0</v>
      </c>
      <c r="K48" s="109">
        <f>'Krok 1- Kalkulačka '!K49</f>
        <v>0</v>
      </c>
      <c r="L48" s="109">
        <f>'Krok 1- Kalkulačka '!N49</f>
        <v>0</v>
      </c>
      <c r="M48" s="110" t="e">
        <f>'Krok 1- Kalkulačka '!#REF!</f>
        <v>#REF!</v>
      </c>
      <c r="N48" s="110" t="e">
        <f>'Krok 1- Kalkulačka '!#REF!</f>
        <v>#REF!</v>
      </c>
      <c r="O48" s="109" t="str">
        <f>'Krok 1- Kalkulačka '!O49</f>
        <v xml:space="preserve">vyberte  </v>
      </c>
    </row>
    <row r="49" spans="5:15" x14ac:dyDescent="0.2">
      <c r="E49" s="109">
        <f>'Krok 1- Kalkulačka '!B50</f>
        <v>40</v>
      </c>
      <c r="F49" s="109">
        <f>'Krok 1- Kalkulačka '!E50</f>
        <v>0</v>
      </c>
      <c r="G49" s="109">
        <f>'Krok 1- Kalkulačka '!G50</f>
        <v>0</v>
      </c>
      <c r="H49" s="109" t="str">
        <f>'Krok 1- Kalkulačka '!H50</f>
        <v xml:space="preserve">vyberte  </v>
      </c>
      <c r="I49" s="109">
        <f>'Krok 1- Kalkulačka '!I50</f>
        <v>0</v>
      </c>
      <c r="J49" s="109">
        <f>'Krok 1- Kalkulačka '!J50</f>
        <v>0</v>
      </c>
      <c r="K49" s="109">
        <f>'Krok 1- Kalkulačka '!K50</f>
        <v>0</v>
      </c>
      <c r="L49" s="109">
        <f>'Krok 1- Kalkulačka '!N50</f>
        <v>0</v>
      </c>
      <c r="M49" s="110" t="e">
        <f>'Krok 1- Kalkulačka '!#REF!</f>
        <v>#REF!</v>
      </c>
      <c r="N49" s="110" t="e">
        <f>'Krok 1- Kalkulačka '!#REF!</f>
        <v>#REF!</v>
      </c>
      <c r="O49" s="109" t="str">
        <f>'Krok 1- Kalkulačka '!O50</f>
        <v xml:space="preserve">vyberte  </v>
      </c>
    </row>
    <row r="50" spans="5:15" x14ac:dyDescent="0.2">
      <c r="E50" s="109">
        <f>'Krok 1- Kalkulačka '!B51</f>
        <v>41</v>
      </c>
      <c r="F50" s="109">
        <f>'Krok 1- Kalkulačka '!E51</f>
        <v>0</v>
      </c>
      <c r="G50" s="109">
        <f>'Krok 1- Kalkulačka '!G51</f>
        <v>0</v>
      </c>
      <c r="H50" s="109" t="str">
        <f>'Krok 1- Kalkulačka '!H51</f>
        <v xml:space="preserve">vyberte  </v>
      </c>
      <c r="I50" s="109">
        <f>'Krok 1- Kalkulačka '!I51</f>
        <v>0</v>
      </c>
      <c r="J50" s="109">
        <f>'Krok 1- Kalkulačka '!J51</f>
        <v>0</v>
      </c>
      <c r="K50" s="109">
        <f>'Krok 1- Kalkulačka '!K51</f>
        <v>0</v>
      </c>
      <c r="L50" s="109">
        <f>'Krok 1- Kalkulačka '!N51</f>
        <v>0</v>
      </c>
      <c r="M50" s="110" t="e">
        <f>'Krok 1- Kalkulačka '!#REF!</f>
        <v>#REF!</v>
      </c>
      <c r="N50" s="110" t="e">
        <f>'Krok 1- Kalkulačka '!#REF!</f>
        <v>#REF!</v>
      </c>
      <c r="O50" s="109" t="str">
        <f>'Krok 1- Kalkulačka '!O51</f>
        <v xml:space="preserve">vyberte  </v>
      </c>
    </row>
    <row r="51" spans="5:15" x14ac:dyDescent="0.2">
      <c r="E51" s="109">
        <f>'Krok 1- Kalkulačka '!B52</f>
        <v>42</v>
      </c>
      <c r="F51" s="109">
        <f>'Krok 1- Kalkulačka '!E52</f>
        <v>0</v>
      </c>
      <c r="G51" s="109">
        <f>'Krok 1- Kalkulačka '!G52</f>
        <v>0</v>
      </c>
      <c r="H51" s="109" t="str">
        <f>'Krok 1- Kalkulačka '!H52</f>
        <v xml:space="preserve">vyberte  </v>
      </c>
      <c r="I51" s="109">
        <f>'Krok 1- Kalkulačka '!I52</f>
        <v>0</v>
      </c>
      <c r="J51" s="109">
        <f>'Krok 1- Kalkulačka '!J52</f>
        <v>0</v>
      </c>
      <c r="K51" s="109">
        <f>'Krok 1- Kalkulačka '!K52</f>
        <v>0</v>
      </c>
      <c r="L51" s="109">
        <f>'Krok 1- Kalkulačka '!N52</f>
        <v>0</v>
      </c>
      <c r="M51" s="110" t="e">
        <f>'Krok 1- Kalkulačka '!#REF!</f>
        <v>#REF!</v>
      </c>
      <c r="N51" s="110" t="e">
        <f>'Krok 1- Kalkulačka '!#REF!</f>
        <v>#REF!</v>
      </c>
      <c r="O51" s="109" t="str">
        <f>'Krok 1- Kalkulačka '!O52</f>
        <v xml:space="preserve">vyberte  </v>
      </c>
    </row>
    <row r="52" spans="5:15" x14ac:dyDescent="0.2">
      <c r="E52" s="109">
        <f>'Krok 1- Kalkulačka '!B53</f>
        <v>43</v>
      </c>
      <c r="F52" s="109">
        <f>'Krok 1- Kalkulačka '!E53</f>
        <v>0</v>
      </c>
      <c r="G52" s="109">
        <f>'Krok 1- Kalkulačka '!G53</f>
        <v>0</v>
      </c>
      <c r="H52" s="109" t="str">
        <f>'Krok 1- Kalkulačka '!H53</f>
        <v xml:space="preserve">vyberte  </v>
      </c>
      <c r="I52" s="109">
        <f>'Krok 1- Kalkulačka '!I53</f>
        <v>0</v>
      </c>
      <c r="J52" s="109">
        <f>'Krok 1- Kalkulačka '!J53</f>
        <v>0</v>
      </c>
      <c r="K52" s="109">
        <f>'Krok 1- Kalkulačka '!K53</f>
        <v>0</v>
      </c>
      <c r="L52" s="109">
        <f>'Krok 1- Kalkulačka '!N53</f>
        <v>0</v>
      </c>
      <c r="M52" s="110" t="e">
        <f>'Krok 1- Kalkulačka '!#REF!</f>
        <v>#REF!</v>
      </c>
      <c r="N52" s="110" t="e">
        <f>'Krok 1- Kalkulačka '!#REF!</f>
        <v>#REF!</v>
      </c>
      <c r="O52" s="109" t="str">
        <f>'Krok 1- Kalkulačka '!O53</f>
        <v xml:space="preserve">vyberte  </v>
      </c>
    </row>
    <row r="53" spans="5:15" x14ac:dyDescent="0.2">
      <c r="E53" s="109">
        <f>'Krok 1- Kalkulačka '!B54</f>
        <v>44</v>
      </c>
      <c r="F53" s="109">
        <f>'Krok 1- Kalkulačka '!E54</f>
        <v>0</v>
      </c>
      <c r="G53" s="109">
        <f>'Krok 1- Kalkulačka '!G54</f>
        <v>0</v>
      </c>
      <c r="H53" s="109" t="str">
        <f>'Krok 1- Kalkulačka '!H54</f>
        <v xml:space="preserve">vyberte  </v>
      </c>
      <c r="I53" s="109">
        <f>'Krok 1- Kalkulačka '!I54</f>
        <v>0</v>
      </c>
      <c r="J53" s="109">
        <f>'Krok 1- Kalkulačka '!J54</f>
        <v>0</v>
      </c>
      <c r="K53" s="109">
        <f>'Krok 1- Kalkulačka '!K54</f>
        <v>0</v>
      </c>
      <c r="L53" s="109">
        <f>'Krok 1- Kalkulačka '!N54</f>
        <v>0</v>
      </c>
      <c r="M53" s="110" t="e">
        <f>'Krok 1- Kalkulačka '!#REF!</f>
        <v>#REF!</v>
      </c>
      <c r="N53" s="110" t="e">
        <f>'Krok 1- Kalkulačka '!#REF!</f>
        <v>#REF!</v>
      </c>
      <c r="O53" s="109" t="str">
        <f>'Krok 1- Kalkulačka '!O54</f>
        <v xml:space="preserve">vyberte  </v>
      </c>
    </row>
    <row r="54" spans="5:15" x14ac:dyDescent="0.2">
      <c r="E54" s="109">
        <f>'Krok 1- Kalkulačka '!B55</f>
        <v>45</v>
      </c>
      <c r="F54" s="109">
        <f>'Krok 1- Kalkulačka '!E55</f>
        <v>0</v>
      </c>
      <c r="G54" s="109">
        <f>'Krok 1- Kalkulačka '!G55</f>
        <v>0</v>
      </c>
      <c r="H54" s="109" t="str">
        <f>'Krok 1- Kalkulačka '!H55</f>
        <v xml:space="preserve">vyberte  </v>
      </c>
      <c r="I54" s="109">
        <f>'Krok 1- Kalkulačka '!I55</f>
        <v>0</v>
      </c>
      <c r="J54" s="109">
        <f>'Krok 1- Kalkulačka '!J55</f>
        <v>0</v>
      </c>
      <c r="K54" s="109">
        <f>'Krok 1- Kalkulačka '!K55</f>
        <v>0</v>
      </c>
      <c r="L54" s="109">
        <f>'Krok 1- Kalkulačka '!N55</f>
        <v>0</v>
      </c>
      <c r="M54" s="110" t="e">
        <f>'Krok 1- Kalkulačka '!#REF!</f>
        <v>#REF!</v>
      </c>
      <c r="N54" s="110" t="e">
        <f>'Krok 1- Kalkulačka '!#REF!</f>
        <v>#REF!</v>
      </c>
      <c r="O54" s="109" t="str">
        <f>'Krok 1- Kalkulačka '!O55</f>
        <v xml:space="preserve">vyberte  </v>
      </c>
    </row>
    <row r="55" spans="5:15" x14ac:dyDescent="0.2">
      <c r="E55" s="109">
        <f>'Krok 1- Kalkulačka '!B56</f>
        <v>46</v>
      </c>
      <c r="F55" s="109">
        <f>'Krok 1- Kalkulačka '!E56</f>
        <v>0</v>
      </c>
      <c r="G55" s="109">
        <f>'Krok 1- Kalkulačka '!G56</f>
        <v>0</v>
      </c>
      <c r="H55" s="109" t="str">
        <f>'Krok 1- Kalkulačka '!H56</f>
        <v xml:space="preserve">vyberte  </v>
      </c>
      <c r="I55" s="109">
        <f>'Krok 1- Kalkulačka '!I56</f>
        <v>0</v>
      </c>
      <c r="J55" s="109">
        <f>'Krok 1- Kalkulačka '!J56</f>
        <v>0</v>
      </c>
      <c r="K55" s="109">
        <f>'Krok 1- Kalkulačka '!K56</f>
        <v>0</v>
      </c>
      <c r="L55" s="109">
        <f>'Krok 1- Kalkulačka '!N56</f>
        <v>0</v>
      </c>
      <c r="M55" s="110" t="e">
        <f>'Krok 1- Kalkulačka '!#REF!</f>
        <v>#REF!</v>
      </c>
      <c r="N55" s="110" t="e">
        <f>'Krok 1- Kalkulačka '!#REF!</f>
        <v>#REF!</v>
      </c>
      <c r="O55" s="109" t="str">
        <f>'Krok 1- Kalkulačka '!O56</f>
        <v xml:space="preserve">vyberte  </v>
      </c>
    </row>
    <row r="56" spans="5:15" x14ac:dyDescent="0.2">
      <c r="E56" s="109">
        <f>'Krok 1- Kalkulačka '!B57</f>
        <v>47</v>
      </c>
      <c r="F56" s="109">
        <f>'Krok 1- Kalkulačka '!E57</f>
        <v>0</v>
      </c>
      <c r="G56" s="109">
        <f>'Krok 1- Kalkulačka '!G57</f>
        <v>0</v>
      </c>
      <c r="H56" s="109" t="str">
        <f>'Krok 1- Kalkulačka '!H57</f>
        <v xml:space="preserve">vyberte  </v>
      </c>
      <c r="I56" s="109">
        <f>'Krok 1- Kalkulačka '!I57</f>
        <v>0</v>
      </c>
      <c r="J56" s="109">
        <f>'Krok 1- Kalkulačka '!J57</f>
        <v>0</v>
      </c>
      <c r="K56" s="109">
        <f>'Krok 1- Kalkulačka '!K57</f>
        <v>0</v>
      </c>
      <c r="L56" s="109">
        <f>'Krok 1- Kalkulačka '!N57</f>
        <v>0</v>
      </c>
      <c r="M56" s="110" t="e">
        <f>'Krok 1- Kalkulačka '!#REF!</f>
        <v>#REF!</v>
      </c>
      <c r="N56" s="110" t="e">
        <f>'Krok 1- Kalkulačka '!#REF!</f>
        <v>#REF!</v>
      </c>
      <c r="O56" s="109" t="str">
        <f>'Krok 1- Kalkulačka '!O57</f>
        <v xml:space="preserve">vyberte  </v>
      </c>
    </row>
    <row r="57" spans="5:15" x14ac:dyDescent="0.2">
      <c r="E57" s="109">
        <f>'Krok 1- Kalkulačka '!B58</f>
        <v>48</v>
      </c>
      <c r="F57" s="109">
        <f>'Krok 1- Kalkulačka '!E58</f>
        <v>0</v>
      </c>
      <c r="G57" s="109">
        <f>'Krok 1- Kalkulačka '!G58</f>
        <v>0</v>
      </c>
      <c r="H57" s="109" t="str">
        <f>'Krok 1- Kalkulačka '!H58</f>
        <v xml:space="preserve">vyberte  </v>
      </c>
      <c r="I57" s="109">
        <f>'Krok 1- Kalkulačka '!I58</f>
        <v>0</v>
      </c>
      <c r="J57" s="109">
        <f>'Krok 1- Kalkulačka '!J58</f>
        <v>0</v>
      </c>
      <c r="K57" s="109">
        <f>'Krok 1- Kalkulačka '!K58</f>
        <v>0</v>
      </c>
      <c r="L57" s="109">
        <f>'Krok 1- Kalkulačka '!N58</f>
        <v>0</v>
      </c>
      <c r="M57" s="110" t="e">
        <f>'Krok 1- Kalkulačka '!#REF!</f>
        <v>#REF!</v>
      </c>
      <c r="N57" s="110" t="e">
        <f>'Krok 1- Kalkulačka '!#REF!</f>
        <v>#REF!</v>
      </c>
      <c r="O57" s="109" t="str">
        <f>'Krok 1- Kalkulačka '!O58</f>
        <v xml:space="preserve">vyberte  </v>
      </c>
    </row>
    <row r="58" spans="5:15" x14ac:dyDescent="0.2">
      <c r="E58" s="109">
        <f>'Krok 1- Kalkulačka '!B59</f>
        <v>49</v>
      </c>
      <c r="F58" s="109">
        <f>'Krok 1- Kalkulačka '!E59</f>
        <v>0</v>
      </c>
      <c r="G58" s="109">
        <f>'Krok 1- Kalkulačka '!G59</f>
        <v>0</v>
      </c>
      <c r="H58" s="109" t="str">
        <f>'Krok 1- Kalkulačka '!H59</f>
        <v xml:space="preserve">vyberte  </v>
      </c>
      <c r="I58" s="109">
        <f>'Krok 1- Kalkulačka '!I59</f>
        <v>0</v>
      </c>
      <c r="J58" s="109">
        <f>'Krok 1- Kalkulačka '!J59</f>
        <v>0</v>
      </c>
      <c r="K58" s="109">
        <f>'Krok 1- Kalkulačka '!K59</f>
        <v>0</v>
      </c>
      <c r="L58" s="109">
        <f>'Krok 1- Kalkulačka '!N59</f>
        <v>0</v>
      </c>
      <c r="M58" s="110" t="e">
        <f>'Krok 1- Kalkulačka '!#REF!</f>
        <v>#REF!</v>
      </c>
      <c r="N58" s="110" t="e">
        <f>'Krok 1- Kalkulačka '!#REF!</f>
        <v>#REF!</v>
      </c>
      <c r="O58" s="109" t="str">
        <f>'Krok 1- Kalkulačka '!O59</f>
        <v xml:space="preserve">vyberte  </v>
      </c>
    </row>
    <row r="59" spans="5:15" x14ac:dyDescent="0.2">
      <c r="E59" s="109">
        <f>'Krok 1- Kalkulačka '!B60</f>
        <v>50</v>
      </c>
      <c r="F59" s="109">
        <f>'Krok 1- Kalkulačka '!E60</f>
        <v>0</v>
      </c>
      <c r="G59" s="109">
        <f>'Krok 1- Kalkulačka '!G60</f>
        <v>0</v>
      </c>
      <c r="H59" s="109" t="str">
        <f>'Krok 1- Kalkulačka '!H60</f>
        <v xml:space="preserve">vyberte  </v>
      </c>
      <c r="I59" s="109">
        <f>'Krok 1- Kalkulačka '!I60</f>
        <v>0</v>
      </c>
      <c r="J59" s="109">
        <f>'Krok 1- Kalkulačka '!J60</f>
        <v>0</v>
      </c>
      <c r="K59" s="109">
        <f>'Krok 1- Kalkulačka '!K60</f>
        <v>0</v>
      </c>
      <c r="L59" s="109">
        <f>'Krok 1- Kalkulačka '!N60</f>
        <v>0</v>
      </c>
      <c r="M59" s="110" t="e">
        <f>'Krok 1- Kalkulačka '!#REF!</f>
        <v>#REF!</v>
      </c>
      <c r="N59" s="110" t="e">
        <f>'Krok 1- Kalkulačka '!#REF!</f>
        <v>#REF!</v>
      </c>
      <c r="O59" s="109" t="str">
        <f>'Krok 1- Kalkulačka '!O60</f>
        <v xml:space="preserve">vyberte  </v>
      </c>
    </row>
    <row r="60" spans="5:15" x14ac:dyDescent="0.2">
      <c r="E60" s="74"/>
    </row>
    <row r="61" spans="5:15" x14ac:dyDescent="0.2">
      <c r="E61" s="74"/>
    </row>
    <row r="62" spans="5:15" x14ac:dyDescent="0.2">
      <c r="E62" s="74"/>
    </row>
    <row r="63" spans="5:15" x14ac:dyDescent="0.2">
      <c r="E63" s="74"/>
    </row>
    <row r="64" spans="5:15" x14ac:dyDescent="0.2">
      <c r="E64" s="74"/>
    </row>
    <row r="65" spans="5:5" x14ac:dyDescent="0.2">
      <c r="E65" s="74"/>
    </row>
    <row r="66" spans="5:5" x14ac:dyDescent="0.2">
      <c r="E66" s="74"/>
    </row>
    <row r="67" spans="5:5" x14ac:dyDescent="0.2">
      <c r="E67" s="74"/>
    </row>
    <row r="68" spans="5:5" x14ac:dyDescent="0.2">
      <c r="E68" s="74"/>
    </row>
    <row r="69" spans="5:5" x14ac:dyDescent="0.2">
      <c r="E69" s="74"/>
    </row>
    <row r="70" spans="5:5" x14ac:dyDescent="0.2">
      <c r="E70" s="74"/>
    </row>
    <row r="71" spans="5:5" x14ac:dyDescent="0.2">
      <c r="E71" s="74"/>
    </row>
    <row r="72" spans="5:5" x14ac:dyDescent="0.2">
      <c r="E72" s="74"/>
    </row>
    <row r="73" spans="5:5" x14ac:dyDescent="0.2">
      <c r="E73" s="74"/>
    </row>
    <row r="74" spans="5:5" x14ac:dyDescent="0.2">
      <c r="E74" s="74"/>
    </row>
    <row r="75" spans="5:5" x14ac:dyDescent="0.2">
      <c r="E75" s="74"/>
    </row>
    <row r="76" spans="5:5" x14ac:dyDescent="0.2">
      <c r="E76" s="74"/>
    </row>
    <row r="77" spans="5:5" x14ac:dyDescent="0.2">
      <c r="E77" s="74"/>
    </row>
    <row r="78" spans="5:5" x14ac:dyDescent="0.2">
      <c r="E78" s="74"/>
    </row>
    <row r="79" spans="5:5" x14ac:dyDescent="0.2">
      <c r="E79" s="74"/>
    </row>
    <row r="80" spans="5:5" x14ac:dyDescent="0.2">
      <c r="E80" s="74"/>
    </row>
    <row r="81" spans="5:5" x14ac:dyDescent="0.2">
      <c r="E81" s="74"/>
    </row>
    <row r="82" spans="5:5" x14ac:dyDescent="0.2">
      <c r="E82" s="74"/>
    </row>
    <row r="83" spans="5:5" x14ac:dyDescent="0.2">
      <c r="E83" s="74"/>
    </row>
    <row r="84" spans="5:5" x14ac:dyDescent="0.2">
      <c r="E84" s="74"/>
    </row>
    <row r="85" spans="5:5" x14ac:dyDescent="0.2">
      <c r="E85" s="74"/>
    </row>
    <row r="86" spans="5:5" x14ac:dyDescent="0.2">
      <c r="E86" s="74"/>
    </row>
  </sheetData>
  <mergeCells count="15">
    <mergeCell ref="A14:C14"/>
    <mergeCell ref="O4:O9"/>
    <mergeCell ref="E3:N3"/>
    <mergeCell ref="A1:K1"/>
    <mergeCell ref="A3:C3"/>
    <mergeCell ref="J4:J9"/>
    <mergeCell ref="K4:K9"/>
    <mergeCell ref="L4:L9"/>
    <mergeCell ref="M4:M9"/>
    <mergeCell ref="N4:N9"/>
    <mergeCell ref="E4:E9"/>
    <mergeCell ref="F4:F9"/>
    <mergeCell ref="G4:G9"/>
    <mergeCell ref="H4:H9"/>
    <mergeCell ref="I4: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8</vt:i4>
      </vt:variant>
    </vt:vector>
  </HeadingPairs>
  <TitlesOfParts>
    <vt:vector size="8" baseType="lpstr">
      <vt:lpstr>Malá kalkulačka</vt:lpstr>
      <vt:lpstr>Krok 1- Kalkulačka </vt:lpstr>
      <vt:lpstr>Krok 2- Tabuľka č. 1</vt:lpstr>
      <vt:lpstr>Krok 3- Tabuľka č.2</vt:lpstr>
      <vt:lpstr>Vysvetlivky ku kroku 1</vt:lpstr>
      <vt:lpstr>Dotknuté subjekty</vt:lpstr>
      <vt:lpstr>vstupy</vt:lpstr>
      <vt:lpstr>Krok 2- Tabuľky na skopírov_1</vt:lpstr>
    </vt:vector>
  </TitlesOfParts>
  <Company>Deloitte Central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Pavlikova Katarina</dc:creator>
  <cp:lastModifiedBy>Pavlikova Katarina</cp:lastModifiedBy>
  <cp:lastPrinted>2020-07-31T11:00:31Z</cp:lastPrinted>
  <dcterms:created xsi:type="dcterms:W3CDTF">2014-07-30T13:24:38Z</dcterms:created>
  <dcterms:modified xsi:type="dcterms:W3CDTF">2022-09-27T09:52:56Z</dcterms:modified>
</cp:coreProperties>
</file>